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1570" windowHeight="7980"/>
  </bookViews>
  <sheets>
    <sheet name="TRIUS" sheetId="1" r:id="rId1"/>
    <sheet name="CALCETINES XOUL" sheetId="4" state="hidden" r:id="rId2"/>
  </sheets>
  <definedNames>
    <definedName name="_xlnm._FilterDatabase" localSheetId="0" hidden="1">TRIUS!$C$2:$L$75</definedName>
    <definedName name="_xlnm.Print_Area" localSheetId="0">TRIUS!$B$1:$L$75</definedName>
  </definedNames>
  <calcPr calcId="145621"/>
</workbook>
</file>

<file path=xl/calcChain.xml><?xml version="1.0" encoding="utf-8"?>
<calcChain xmlns="http://schemas.openxmlformats.org/spreadsheetml/2006/main">
  <c r="M75" i="1" l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M51" i="1"/>
  <c r="O51" i="1"/>
  <c r="M50" i="1"/>
  <c r="O50" i="1"/>
  <c r="M49" i="1"/>
  <c r="O49" i="1"/>
  <c r="M48" i="1"/>
  <c r="O48" i="1"/>
  <c r="M47" i="1"/>
  <c r="O47" i="1"/>
  <c r="M46" i="1"/>
  <c r="O46" i="1"/>
  <c r="M45" i="1"/>
  <c r="O45" i="1"/>
  <c r="M44" i="1"/>
  <c r="O44" i="1"/>
  <c r="M43" i="1"/>
  <c r="O43" i="1"/>
  <c r="M42" i="1"/>
  <c r="O42" i="1"/>
  <c r="M41" i="1"/>
  <c r="O41" i="1"/>
  <c r="M40" i="1"/>
  <c r="O40" i="1"/>
  <c r="M39" i="1"/>
  <c r="O39" i="1"/>
  <c r="M38" i="1"/>
  <c r="O38" i="1"/>
  <c r="M37" i="1"/>
  <c r="O37" i="1"/>
  <c r="M36" i="1"/>
  <c r="O36" i="1"/>
  <c r="M35" i="1"/>
  <c r="O35" i="1"/>
  <c r="M34" i="1"/>
  <c r="O34" i="1"/>
  <c r="M33" i="1"/>
  <c r="O33" i="1"/>
  <c r="M32" i="1"/>
  <c r="O32" i="1"/>
  <c r="M31" i="1"/>
  <c r="O31" i="1"/>
  <c r="M30" i="1"/>
  <c r="O30" i="1"/>
  <c r="M29" i="1"/>
  <c r="O29" i="1"/>
  <c r="M28" i="1"/>
  <c r="O28" i="1"/>
  <c r="M27" i="1"/>
  <c r="O27" i="1"/>
  <c r="M26" i="1"/>
  <c r="O26" i="1"/>
  <c r="M25" i="1"/>
  <c r="O25" i="1"/>
  <c r="M24" i="1"/>
  <c r="O24" i="1"/>
  <c r="M23" i="1"/>
  <c r="O23" i="1"/>
  <c r="M22" i="1"/>
  <c r="O22" i="1"/>
  <c r="M21" i="1"/>
  <c r="O21" i="1"/>
  <c r="M20" i="1"/>
  <c r="O20" i="1"/>
  <c r="M19" i="1"/>
  <c r="O19" i="1"/>
  <c r="M18" i="1"/>
  <c r="O18" i="1"/>
  <c r="M17" i="1"/>
  <c r="O17" i="1"/>
  <c r="M16" i="1"/>
  <c r="O16" i="1"/>
  <c r="M15" i="1"/>
  <c r="O15" i="1"/>
  <c r="M14" i="1"/>
  <c r="O14" i="1"/>
  <c r="M13" i="1"/>
  <c r="O13" i="1"/>
  <c r="M12" i="1"/>
  <c r="O12" i="1"/>
  <c r="M11" i="1"/>
  <c r="O11" i="1"/>
  <c r="M10" i="1"/>
  <c r="O10" i="1"/>
  <c r="M9" i="1"/>
  <c r="O9" i="1"/>
  <c r="M8" i="1"/>
  <c r="O8" i="1"/>
  <c r="M7" i="1"/>
  <c r="O7" i="1"/>
  <c r="M6" i="1"/>
  <c r="O6" i="1"/>
  <c r="M5" i="1"/>
  <c r="O5" i="1"/>
  <c r="M4" i="1"/>
  <c r="M52" i="1"/>
  <c r="O4" i="1"/>
  <c r="O52" i="1"/>
  <c r="O76" i="1"/>
  <c r="T6" i="1"/>
  <c r="M76" i="1"/>
  <c r="T5" i="1"/>
  <c r="U12" i="4"/>
  <c r="V12" i="4"/>
  <c r="W12" i="4"/>
  <c r="K12" i="4"/>
  <c r="J12" i="4"/>
  <c r="I12" i="4"/>
  <c r="U11" i="4"/>
  <c r="V11" i="4"/>
  <c r="W11" i="4"/>
  <c r="K11" i="4"/>
  <c r="J11" i="4"/>
  <c r="I11" i="4"/>
  <c r="U10" i="4"/>
  <c r="V10" i="4"/>
  <c r="W10" i="4"/>
  <c r="K10" i="4"/>
  <c r="J10" i="4"/>
  <c r="I10" i="4"/>
  <c r="U9" i="4"/>
  <c r="V9" i="4"/>
  <c r="W9" i="4"/>
  <c r="K9" i="4"/>
  <c r="J9" i="4"/>
  <c r="I9" i="4"/>
  <c r="U8" i="4"/>
  <c r="V8" i="4"/>
  <c r="W8" i="4"/>
  <c r="K8" i="4"/>
  <c r="J8" i="4"/>
  <c r="I8" i="4"/>
  <c r="U7" i="4"/>
  <c r="V7" i="4"/>
  <c r="W7" i="4"/>
  <c r="K7" i="4"/>
  <c r="J7" i="4"/>
  <c r="I7" i="4"/>
  <c r="U6" i="4"/>
  <c r="V6" i="4"/>
  <c r="W6" i="4"/>
  <c r="K6" i="4"/>
  <c r="J6" i="4"/>
  <c r="I6" i="4"/>
  <c r="U5" i="4"/>
  <c r="V5" i="4"/>
  <c r="K5" i="4"/>
  <c r="J5" i="4"/>
  <c r="I5" i="4"/>
  <c r="W5" i="4"/>
  <c r="AI5" i="4"/>
</calcChain>
</file>

<file path=xl/sharedStrings.xml><?xml version="1.0" encoding="utf-8"?>
<sst xmlns="http://schemas.openxmlformats.org/spreadsheetml/2006/main" count="322" uniqueCount="143">
  <si>
    <t>PL100885</t>
  </si>
  <si>
    <t>45 - 60 days</t>
  </si>
  <si>
    <t>PL100886</t>
  </si>
  <si>
    <t>PL100956</t>
  </si>
  <si>
    <t>TO200215</t>
  </si>
  <si>
    <t>TO200205</t>
  </si>
  <si>
    <t>PL200036</t>
  </si>
  <si>
    <t>LE200179</t>
  </si>
  <si>
    <t>TO200196</t>
  </si>
  <si>
    <t>TN200071</t>
  </si>
  <si>
    <t>TANK TOP</t>
  </si>
  <si>
    <t>PL200081</t>
  </si>
  <si>
    <t>LE200170</t>
  </si>
  <si>
    <t>LE200168</t>
  </si>
  <si>
    <t>BI200130</t>
  </si>
  <si>
    <t>LE200128</t>
  </si>
  <si>
    <t>LE200129</t>
  </si>
  <si>
    <t>LE200126</t>
  </si>
  <si>
    <t>LE200127</t>
  </si>
  <si>
    <t>TO200113</t>
  </si>
  <si>
    <t>TN200048</t>
  </si>
  <si>
    <t>LE200062</t>
  </si>
  <si>
    <t>PL200122</t>
  </si>
  <si>
    <t>PL200123</t>
  </si>
  <si>
    <t>LE200230</t>
  </si>
  <si>
    <t>LE200229</t>
  </si>
  <si>
    <t>XOUL</t>
  </si>
  <si>
    <t>Men's Socks</t>
  </si>
  <si>
    <t>Ladie's Socks</t>
  </si>
  <si>
    <t>NEG001</t>
  </si>
  <si>
    <t>GRC003</t>
  </si>
  <si>
    <t>VER053</t>
  </si>
  <si>
    <t>BLA002</t>
  </si>
  <si>
    <t>GRI001</t>
  </si>
  <si>
    <t>AZU001</t>
  </si>
  <si>
    <t>GRC002</t>
  </si>
  <si>
    <t>NEC006</t>
  </si>
  <si>
    <t>AZU083</t>
  </si>
  <si>
    <t>COR021</t>
  </si>
  <si>
    <t>CRG001</t>
  </si>
  <si>
    <t>AZG005</t>
  </si>
  <si>
    <t>NEC005</t>
  </si>
  <si>
    <t>CON002</t>
  </si>
  <si>
    <t>OXFORD</t>
  </si>
  <si>
    <t>BEACH GLASS</t>
  </si>
  <si>
    <t>NEON PEACH</t>
  </si>
  <si>
    <t>NEON GUARANI</t>
  </si>
  <si>
    <t>GRA009</t>
  </si>
  <si>
    <t>TO200250</t>
  </si>
  <si>
    <t>PL200117</t>
  </si>
  <si>
    <t>TN200089</t>
  </si>
  <si>
    <t>LE200226</t>
  </si>
  <si>
    <t>RNR008</t>
  </si>
  <si>
    <t>RNR901</t>
  </si>
  <si>
    <t>ROS083</t>
  </si>
  <si>
    <t>FIUSHA</t>
  </si>
  <si>
    <t>AZU009</t>
  </si>
  <si>
    <t>CH100019</t>
  </si>
  <si>
    <t>SH200131</t>
  </si>
  <si>
    <t>BI200032</t>
  </si>
  <si>
    <t>RSN008</t>
  </si>
  <si>
    <t>CH100018</t>
  </si>
  <si>
    <t>NAR036</t>
  </si>
  <si>
    <t>LE100078</t>
  </si>
  <si>
    <t>TO200253</t>
  </si>
  <si>
    <t>TN200096</t>
  </si>
  <si>
    <t>PL200028</t>
  </si>
  <si>
    <t>BI100008</t>
  </si>
  <si>
    <t>M</t>
  </si>
  <si>
    <t>S</t>
  </si>
  <si>
    <t>L</t>
  </si>
  <si>
    <t>XL</t>
  </si>
  <si>
    <t>2XL</t>
  </si>
  <si>
    <t>CORAL,</t>
  </si>
  <si>
    <t xml:space="preserve"> FIUSHA</t>
  </si>
  <si>
    <t xml:space="preserve">BLA002, </t>
  </si>
  <si>
    <t xml:space="preserve">GRI001, </t>
  </si>
  <si>
    <t xml:space="preserve">NEG001, </t>
  </si>
  <si>
    <t>AZU009,</t>
  </si>
  <si>
    <t>COR021,</t>
  </si>
  <si>
    <t>AZU083,</t>
  </si>
  <si>
    <t>AZU105,</t>
  </si>
  <si>
    <t>LADIES COMPRESSION TOP</t>
  </si>
  <si>
    <t>LADIES COMPRESSION LEGGING</t>
  </si>
  <si>
    <t>LADIES COMPRESSION TANK TOP</t>
  </si>
  <si>
    <t>LADIES COMPRESSION SHORT SLEEVE SHIRT</t>
  </si>
  <si>
    <t>COMPRESSION BIKER FOR LADIES</t>
  </si>
  <si>
    <t>BASIC CAPRI</t>
  </si>
  <si>
    <t>BASIC LEGGING</t>
  </si>
  <si>
    <t>BASIC YOGA PANT</t>
  </si>
  <si>
    <t>SIDE SHIRRED CAPRI</t>
  </si>
  <si>
    <t>BASIC SHORT</t>
  </si>
  <si>
    <t>LOOSE FIT SHORT SLEEVE SHIRT</t>
  </si>
  <si>
    <t>HEATHERED CONTRAST STITCHING LEGGING</t>
  </si>
  <si>
    <t>DOUBLE LAYERED SPORTS BRA</t>
  </si>
  <si>
    <t>CONTRAST STITCHING LEGGING</t>
  </si>
  <si>
    <t>MULTISTRAP SPORTS BRA</t>
  </si>
  <si>
    <t>SIDE PRINTED LEGGING</t>
  </si>
  <si>
    <t>CROSSED STRAP TANK TOP</t>
  </si>
  <si>
    <t>HEATHERED CAPRI</t>
  </si>
  <si>
    <t>MUTI PURPOSE SPORTS BRA</t>
  </si>
  <si>
    <t>CONTRAST BINDING SPORTS BRA</t>
  </si>
  <si>
    <t xml:space="preserve"> ACTIVE SHORT SLEEVE SHIRT</t>
  </si>
  <si>
    <t>CONTRAST LONG SLEEVE SHIRT</t>
  </si>
  <si>
    <t>CONTRAST SHORT SLEEVE SHIRT</t>
  </si>
  <si>
    <t>LONG SLEEVE PRINTED HEATHERED SHIRT</t>
  </si>
  <si>
    <t>STRIPPED LEGGING</t>
  </si>
  <si>
    <t>ASYMMETRICAL STRAP SPORTS BRA</t>
  </si>
  <si>
    <t>HEATHERED TANK TOP</t>
  </si>
  <si>
    <t>HEEL GRIP LEGGING</t>
  </si>
  <si>
    <t>COMPRESSION LONG SLEEVE SHIRT</t>
  </si>
  <si>
    <t>MENS COMPRESSION LEGGING</t>
  </si>
  <si>
    <t>LOW COMPRESSION SLEEVELESS SHIRT</t>
  </si>
  <si>
    <t>COMPRESSION SHORT</t>
  </si>
  <si>
    <t>SOLID COLOR PULLOVER</t>
  </si>
  <si>
    <t>HEATHERED SLEEVE PULLOVER</t>
  </si>
  <si>
    <t>STYLE</t>
  </si>
  <si>
    <t>DESCRIPTION</t>
  </si>
  <si>
    <t>COLOR</t>
  </si>
  <si>
    <t>COLOR CODE</t>
  </si>
  <si>
    <t>LADIES COLLECTION</t>
  </si>
  <si>
    <t>MENS COLLECTION</t>
  </si>
  <si>
    <t>BLACK</t>
  </si>
  <si>
    <t>NAVY</t>
  </si>
  <si>
    <t>PINK</t>
  </si>
  <si>
    <t>BLUE</t>
  </si>
  <si>
    <t>GRAY/NEON GUARANI</t>
  </si>
  <si>
    <t>GRAY/ NEON PEACH</t>
  </si>
  <si>
    <t>BLACK/CORAL</t>
  </si>
  <si>
    <t>HEATHERED BLACK</t>
  </si>
  <si>
    <t>CORAL/BLACK</t>
  </si>
  <si>
    <t>PINK/BLACK</t>
  </si>
  <si>
    <t>WHITE</t>
  </si>
  <si>
    <t>ELECTRIC BLUE</t>
  </si>
  <si>
    <t>TURQUOISE</t>
  </si>
  <si>
    <t>ORANGE</t>
  </si>
  <si>
    <t>BASIC TRAINING SHORT</t>
  </si>
  <si>
    <t>LOW COMPRESSION SLEEVE SHIRT</t>
  </si>
  <si>
    <t>Total</t>
  </si>
  <si>
    <t>Grand Total # of Units</t>
  </si>
  <si>
    <t>SUGG. RETAIL PRICE PER UNIT IN USD</t>
  </si>
  <si>
    <t>Extended Retail</t>
  </si>
  <si>
    <t>Total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</si>
</sst>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_-;\-* #,##0_-;_-* &quot;-&quot;??_-;_-@_-"/>
    <numFmt numFmtId="167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sz val="11"/>
      <color indexed="49"/>
      <name val="Calibri"/>
      <family val="2"/>
    </font>
    <font>
      <sz val="10"/>
      <name val="Arial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20"/>
      <color indexed="8"/>
      <name val="Calibri"/>
      <family val="2"/>
    </font>
    <font>
      <b/>
      <i/>
      <sz val="20"/>
      <color indexed="8"/>
      <name val="Calibri"/>
      <family val="2"/>
    </font>
    <font>
      <b/>
      <i/>
      <sz val="20"/>
      <color indexed="10"/>
      <name val="Calibri"/>
      <family val="2"/>
    </font>
    <font>
      <b/>
      <sz val="10"/>
      <color indexed="8"/>
      <name val="Arial Black"/>
      <family val="2"/>
    </font>
    <font>
      <b/>
      <sz val="10"/>
      <color indexed="62"/>
      <name val="Arial Black"/>
      <family val="2"/>
    </font>
    <font>
      <b/>
      <sz val="10"/>
      <name val="Arial Black"/>
      <family val="2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9">
    <xf numFmtId="0" fontId="0" fillId="0" borderId="0"/>
    <xf numFmtId="0" fontId="5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164" fontId="0" fillId="0" borderId="1" xfId="3" applyFont="1" applyBorder="1" applyAlignment="1">
      <alignment horizontal="center" vertical="center"/>
    </xf>
    <xf numFmtId="164" fontId="2" fillId="2" borderId="1" xfId="3" applyFont="1" applyFill="1" applyBorder="1" applyAlignment="1">
      <alignment horizontal="center" vertical="center"/>
    </xf>
    <xf numFmtId="164" fontId="3" fillId="0" borderId="1" xfId="3" applyFont="1" applyBorder="1" applyAlignment="1">
      <alignment horizontal="center" vertical="center"/>
    </xf>
    <xf numFmtId="164" fontId="4" fillId="0" borderId="1" xfId="3" applyFont="1" applyBorder="1" applyAlignment="1">
      <alignment horizontal="center" vertical="center"/>
    </xf>
    <xf numFmtId="165" fontId="0" fillId="0" borderId="1" xfId="2" applyFont="1" applyBorder="1" applyAlignment="1">
      <alignment horizontal="center" vertical="center"/>
    </xf>
    <xf numFmtId="165" fontId="0" fillId="3" borderId="1" xfId="2" applyFont="1" applyFill="1" applyBorder="1" applyAlignment="1">
      <alignment horizontal="center" vertical="center"/>
    </xf>
    <xf numFmtId="164" fontId="0" fillId="2" borderId="1" xfId="3" applyFont="1" applyFill="1" applyBorder="1" applyAlignment="1">
      <alignment horizontal="center" vertical="center"/>
    </xf>
    <xf numFmtId="166" fontId="0" fillId="0" borderId="1" xfId="0" applyNumberFormat="1" applyFont="1" applyBorder="1" applyAlignment="1">
      <alignment horizontal="center" vertical="center"/>
    </xf>
    <xf numFmtId="167" fontId="0" fillId="0" borderId="1" xfId="0" applyNumberFormat="1" applyFont="1" applyBorder="1" applyAlignment="1">
      <alignment horizontal="center" vertical="center"/>
    </xf>
    <xf numFmtId="166" fontId="8" fillId="4" borderId="0" xfId="0" applyNumberFormat="1" applyFont="1" applyFill="1" applyAlignment="1">
      <alignment vertical="center"/>
    </xf>
    <xf numFmtId="0" fontId="0" fillId="0" borderId="0" xfId="0" applyFont="1"/>
    <xf numFmtId="0" fontId="0" fillId="0" borderId="0" xfId="0" applyFont="1" applyBorder="1" applyAlignment="1">
      <alignment horizontal="center" vertical="center"/>
    </xf>
    <xf numFmtId="0" fontId="7" fillId="0" borderId="0" xfId="0" applyFont="1" applyAlignment="1">
      <alignment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wrapText="1"/>
    </xf>
    <xf numFmtId="3" fontId="0" fillId="0" borderId="0" xfId="0" applyNumberFormat="1" applyFont="1" applyBorder="1" applyAlignment="1">
      <alignment horizontal="center" vertical="center"/>
    </xf>
    <xf numFmtId="3" fontId="6" fillId="5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Alignment="1">
      <alignment horizontal="center" vertical="center"/>
    </xf>
    <xf numFmtId="0" fontId="7" fillId="6" borderId="1" xfId="0" applyFont="1" applyFill="1" applyBorder="1" applyAlignment="1">
      <alignment wrapText="1"/>
    </xf>
    <xf numFmtId="3" fontId="6" fillId="7" borderId="1" xfId="0" applyNumberFormat="1" applyFont="1" applyFill="1" applyBorder="1" applyAlignment="1">
      <alignment horizontal="center" vertical="center" wrapText="1"/>
    </xf>
    <xf numFmtId="164" fontId="8" fillId="4" borderId="0" xfId="3" applyFont="1" applyFill="1" applyAlignment="1">
      <alignment vertical="center"/>
    </xf>
    <xf numFmtId="164" fontId="9" fillId="4" borderId="0" xfId="3" applyFont="1" applyFill="1" applyAlignment="1">
      <alignment vertical="center"/>
    </xf>
    <xf numFmtId="164" fontId="10" fillId="4" borderId="0" xfId="3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65" fontId="11" fillId="0" borderId="1" xfId="2" applyFont="1" applyFill="1" applyBorder="1" applyAlignment="1">
      <alignment horizontal="center" vertical="center"/>
    </xf>
    <xf numFmtId="0" fontId="11" fillId="0" borderId="1" xfId="2" applyNumberFormat="1" applyFont="1" applyFill="1" applyBorder="1" applyAlignment="1">
      <alignment horizontal="center" vertical="center"/>
    </xf>
    <xf numFmtId="3" fontId="11" fillId="0" borderId="1" xfId="2" applyNumberFormat="1" applyFont="1" applyFill="1" applyBorder="1" applyAlignment="1">
      <alignment horizontal="center" vertical="center"/>
    </xf>
    <xf numFmtId="166" fontId="11" fillId="0" borderId="1" xfId="2" applyNumberFormat="1" applyFont="1" applyFill="1" applyBorder="1" applyAlignment="1">
      <alignment horizontal="center" vertical="center"/>
    </xf>
    <xf numFmtId="164" fontId="11" fillId="0" borderId="1" xfId="3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1" xfId="0" applyFont="1" applyBorder="1"/>
    <xf numFmtId="164" fontId="11" fillId="0" borderId="0" xfId="3" applyFont="1" applyAlignment="1">
      <alignment horizontal="center" vertical="center"/>
    </xf>
    <xf numFmtId="165" fontId="11" fillId="0" borderId="1" xfId="2" applyFont="1" applyFill="1" applyBorder="1" applyAlignment="1">
      <alignment horizontal="center" vertical="center" wrapText="1"/>
    </xf>
    <xf numFmtId="3" fontId="13" fillId="0" borderId="1" xfId="2" applyNumberFormat="1" applyFont="1" applyFill="1" applyBorder="1" applyAlignment="1">
      <alignment horizontal="center" vertical="center"/>
    </xf>
    <xf numFmtId="164" fontId="13" fillId="0" borderId="1" xfId="3" applyNumberFormat="1" applyFont="1" applyFill="1" applyBorder="1" applyAlignment="1">
      <alignment horizontal="center" vertical="center"/>
    </xf>
    <xf numFmtId="3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9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6" fillId="6" borderId="6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165" fontId="11" fillId="0" borderId="6" xfId="2" applyFont="1" applyFill="1" applyBorder="1" applyAlignment="1">
      <alignment horizontal="right" vertical="center"/>
    </xf>
    <xf numFmtId="165" fontId="11" fillId="0" borderId="7" xfId="2" applyFont="1" applyFill="1" applyBorder="1" applyAlignment="1">
      <alignment horizontal="right" vertical="center"/>
    </xf>
    <xf numFmtId="165" fontId="11" fillId="0" borderId="8" xfId="2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right" vertical="center"/>
    </xf>
    <xf numFmtId="0" fontId="11" fillId="0" borderId="8" xfId="0" applyFont="1" applyFill="1" applyBorder="1" applyAlignment="1">
      <alignment horizontal="right" vertical="center"/>
    </xf>
    <xf numFmtId="0" fontId="8" fillId="4" borderId="0" xfId="0" applyFont="1" applyFill="1" applyAlignment="1">
      <alignment horizontal="center" vertical="center"/>
    </xf>
    <xf numFmtId="0" fontId="12" fillId="8" borderId="9" xfId="0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 wrapText="1"/>
    </xf>
  </cellXfs>
  <cellStyles count="19">
    <cellStyle name="          _x000d__x000a_386grabber=VGA.3GR_x000d__x000a_" xfId="1"/>
    <cellStyle name="Comma" xfId="2" builtinId="3"/>
    <cellStyle name="Currency" xfId="3" builtinId="4"/>
    <cellStyle name="Millares 2" xfId="4"/>
    <cellStyle name="Millares 3" xfId="5"/>
    <cellStyle name="Moneda 2" xfId="6"/>
    <cellStyle name="Moneda 2 2" xfId="7"/>
    <cellStyle name="Moneda 3" xfId="8"/>
    <cellStyle name="Normal" xfId="0" builtinId="0"/>
    <cellStyle name="Normal 2" xfId="9"/>
    <cellStyle name="Normal 2 2" xfId="10"/>
    <cellStyle name="Normal 3" xfId="11"/>
    <cellStyle name="Normal 4" xfId="12"/>
    <cellStyle name="Normal 4 2" xfId="13"/>
    <cellStyle name="Normal 5" xfId="14"/>
    <cellStyle name="Normal 6" xfId="15"/>
    <cellStyle name="Porcentaje 2" xfId="16"/>
    <cellStyle name="Porcentaje 2 2" xfId="17"/>
    <cellStyle name="Porcentaje 3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7" Type="http://schemas.openxmlformats.org/officeDocument/2006/relationships/image" Target="../media/image46.jpeg"/><Relationship Id="rId2" Type="http://schemas.openxmlformats.org/officeDocument/2006/relationships/image" Target="../media/image41.jpeg"/><Relationship Id="rId1" Type="http://schemas.openxmlformats.org/officeDocument/2006/relationships/image" Target="../media/image40.png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4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15</xdr:row>
      <xdr:rowOff>685800</xdr:rowOff>
    </xdr:from>
    <xdr:to>
      <xdr:col>1</xdr:col>
      <xdr:colOff>1676400</xdr:colOff>
      <xdr:row>17</xdr:row>
      <xdr:rowOff>247650</xdr:rowOff>
    </xdr:to>
    <xdr:pic>
      <xdr:nvPicPr>
        <xdr:cNvPr id="1025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5850" y="13525500"/>
          <a:ext cx="13525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70</xdr:row>
      <xdr:rowOff>800100</xdr:rowOff>
    </xdr:from>
    <xdr:to>
      <xdr:col>1</xdr:col>
      <xdr:colOff>1924050</xdr:colOff>
      <xdr:row>72</xdr:row>
      <xdr:rowOff>485775</xdr:rowOff>
    </xdr:to>
    <xdr:sp macro="" textlink="">
      <xdr:nvSpPr>
        <xdr:cNvPr id="1026" name="object 13"/>
        <xdr:cNvSpPr>
          <a:spLocks noChangeArrowheads="1"/>
        </xdr:cNvSpPr>
      </xdr:nvSpPr>
      <xdr:spPr bwMode="auto">
        <a:xfrm>
          <a:off x="1057275" y="83067525"/>
          <a:ext cx="1628775" cy="1952625"/>
        </a:xfrm>
        <a:prstGeom prst="rect">
          <a:avLst/>
        </a:prstGeom>
        <a:blipFill dpi="0" rotWithShape="1">
          <a:blip xmlns:r="http://schemas.openxmlformats.org/officeDocument/2006/relationships" r:embed="rId2" cstate="print"/>
          <a:srcRect/>
          <a:stretch>
            <a:fillRect/>
          </a:stretch>
        </a:blip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152400</xdr:colOff>
      <xdr:row>72</xdr:row>
      <xdr:rowOff>866775</xdr:rowOff>
    </xdr:from>
    <xdr:to>
      <xdr:col>2</xdr:col>
      <xdr:colOff>104775</xdr:colOff>
      <xdr:row>74</xdr:row>
      <xdr:rowOff>638175</xdr:rowOff>
    </xdr:to>
    <xdr:sp macro="" textlink="">
      <xdr:nvSpPr>
        <xdr:cNvPr id="1027" name="object 12"/>
        <xdr:cNvSpPr>
          <a:spLocks noChangeArrowheads="1"/>
        </xdr:cNvSpPr>
      </xdr:nvSpPr>
      <xdr:spPr bwMode="auto">
        <a:xfrm>
          <a:off x="914400" y="85401150"/>
          <a:ext cx="2019300" cy="2286000"/>
        </a:xfrm>
        <a:prstGeom prst="rect">
          <a:avLst/>
        </a:prstGeom>
        <a:blipFill dpi="0" rotWithShape="1">
          <a:blip xmlns:r="http://schemas.openxmlformats.org/officeDocument/2006/relationships" r:embed="rId3" cstate="print"/>
          <a:srcRect/>
          <a:stretch>
            <a:fillRect/>
          </a:stretch>
        </a:blip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685800</xdr:colOff>
      <xdr:row>61</xdr:row>
      <xdr:rowOff>28575</xdr:rowOff>
    </xdr:from>
    <xdr:to>
      <xdr:col>1</xdr:col>
      <xdr:colOff>1543050</xdr:colOff>
      <xdr:row>62</xdr:row>
      <xdr:rowOff>914400</xdr:rowOff>
    </xdr:to>
    <xdr:pic>
      <xdr:nvPicPr>
        <xdr:cNvPr id="1028" name="Imagen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47800" y="73637775"/>
          <a:ext cx="85725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66</xdr:row>
      <xdr:rowOff>200025</xdr:rowOff>
    </xdr:from>
    <xdr:to>
      <xdr:col>1</xdr:col>
      <xdr:colOff>1828800</xdr:colOff>
      <xdr:row>67</xdr:row>
      <xdr:rowOff>723900</xdr:rowOff>
    </xdr:to>
    <xdr:pic>
      <xdr:nvPicPr>
        <xdr:cNvPr id="1029" name="Imagen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0625" y="78619350"/>
          <a:ext cx="14001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6</xdr:row>
      <xdr:rowOff>104775</xdr:rowOff>
    </xdr:from>
    <xdr:to>
      <xdr:col>1</xdr:col>
      <xdr:colOff>1400175</xdr:colOff>
      <xdr:row>8</xdr:row>
      <xdr:rowOff>857250</xdr:rowOff>
    </xdr:to>
    <xdr:pic>
      <xdr:nvPicPr>
        <xdr:cNvPr id="1030" name="Imagen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62075" y="4286250"/>
          <a:ext cx="800100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21</xdr:row>
      <xdr:rowOff>438150</xdr:rowOff>
    </xdr:from>
    <xdr:to>
      <xdr:col>1</xdr:col>
      <xdr:colOff>1352550</xdr:colOff>
      <xdr:row>21</xdr:row>
      <xdr:rowOff>1800225</xdr:rowOff>
    </xdr:to>
    <xdr:pic>
      <xdr:nvPicPr>
        <xdr:cNvPr id="1031" name="Imagen 1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00175" y="22393275"/>
          <a:ext cx="7143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12</xdr:row>
      <xdr:rowOff>619125</xdr:rowOff>
    </xdr:from>
    <xdr:to>
      <xdr:col>1</xdr:col>
      <xdr:colOff>1819275</xdr:colOff>
      <xdr:row>14</xdr:row>
      <xdr:rowOff>390525</xdr:rowOff>
    </xdr:to>
    <xdr:pic>
      <xdr:nvPicPr>
        <xdr:cNvPr id="1032" name="Imagen 2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71575" y="10572750"/>
          <a:ext cx="14097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42</xdr:row>
      <xdr:rowOff>104775</xdr:rowOff>
    </xdr:from>
    <xdr:to>
      <xdr:col>1</xdr:col>
      <xdr:colOff>1685925</xdr:colOff>
      <xdr:row>43</xdr:row>
      <xdr:rowOff>885825</xdr:rowOff>
    </xdr:to>
    <xdr:pic>
      <xdr:nvPicPr>
        <xdr:cNvPr id="1033" name="Imagen 2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0150" y="49320450"/>
          <a:ext cx="12477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</xdr:row>
      <xdr:rowOff>647700</xdr:rowOff>
    </xdr:from>
    <xdr:to>
      <xdr:col>1</xdr:col>
      <xdr:colOff>1781175</xdr:colOff>
      <xdr:row>5</xdr:row>
      <xdr:rowOff>342900</xdr:rowOff>
    </xdr:to>
    <xdr:pic>
      <xdr:nvPicPr>
        <xdr:cNvPr id="1034" name="Imagen 2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62025" y="1943100"/>
          <a:ext cx="15811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9</xdr:row>
      <xdr:rowOff>457200</xdr:rowOff>
    </xdr:from>
    <xdr:to>
      <xdr:col>1</xdr:col>
      <xdr:colOff>1638300</xdr:colOff>
      <xdr:row>11</xdr:row>
      <xdr:rowOff>400050</xdr:rowOff>
    </xdr:to>
    <xdr:pic>
      <xdr:nvPicPr>
        <xdr:cNvPr id="1035" name="Imagen 3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95400" y="7524750"/>
          <a:ext cx="11049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39</xdr:row>
      <xdr:rowOff>314325</xdr:rowOff>
    </xdr:from>
    <xdr:to>
      <xdr:col>1</xdr:col>
      <xdr:colOff>1876425</xdr:colOff>
      <xdr:row>41</xdr:row>
      <xdr:rowOff>152400</xdr:rowOff>
    </xdr:to>
    <xdr:sp macro="" textlink="">
      <xdr:nvSpPr>
        <xdr:cNvPr id="1036" name="object 172"/>
        <xdr:cNvSpPr>
          <a:spLocks noChangeArrowheads="1"/>
        </xdr:cNvSpPr>
      </xdr:nvSpPr>
      <xdr:spPr bwMode="auto">
        <a:xfrm>
          <a:off x="1171575" y="47043975"/>
          <a:ext cx="1466850" cy="1495425"/>
        </a:xfrm>
        <a:prstGeom prst="rect">
          <a:avLst/>
        </a:prstGeom>
        <a:blipFill dpi="0" rotWithShape="1">
          <a:blip xmlns:r="http://schemas.openxmlformats.org/officeDocument/2006/relationships" r:embed="rId12" cstate="print"/>
          <a:srcRect/>
          <a:stretch>
            <a:fillRect/>
          </a:stretch>
        </a:blip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57150</xdr:colOff>
      <xdr:row>48</xdr:row>
      <xdr:rowOff>114300</xdr:rowOff>
    </xdr:from>
    <xdr:to>
      <xdr:col>1</xdr:col>
      <xdr:colOff>1943100</xdr:colOff>
      <xdr:row>48</xdr:row>
      <xdr:rowOff>1076325</xdr:rowOff>
    </xdr:to>
    <xdr:pic>
      <xdr:nvPicPr>
        <xdr:cNvPr id="1037" name="Imagen 3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19150" y="58816875"/>
          <a:ext cx="18859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38</xdr:row>
      <xdr:rowOff>47625</xdr:rowOff>
    </xdr:from>
    <xdr:to>
      <xdr:col>1</xdr:col>
      <xdr:colOff>1533525</xdr:colOff>
      <xdr:row>38</xdr:row>
      <xdr:rowOff>1095375</xdr:rowOff>
    </xdr:to>
    <xdr:pic>
      <xdr:nvPicPr>
        <xdr:cNvPr id="1038" name="Imagen 3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3025" y="45558075"/>
          <a:ext cx="9525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19</xdr:row>
      <xdr:rowOff>104775</xdr:rowOff>
    </xdr:from>
    <xdr:to>
      <xdr:col>1</xdr:col>
      <xdr:colOff>1085850</xdr:colOff>
      <xdr:row>19</xdr:row>
      <xdr:rowOff>1962150</xdr:rowOff>
    </xdr:to>
    <xdr:pic>
      <xdr:nvPicPr>
        <xdr:cNvPr id="1039" name="Imagen 4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28700" y="17907000"/>
          <a:ext cx="8191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20</xdr:row>
      <xdr:rowOff>142875</xdr:rowOff>
    </xdr:from>
    <xdr:to>
      <xdr:col>1</xdr:col>
      <xdr:colOff>1543050</xdr:colOff>
      <xdr:row>20</xdr:row>
      <xdr:rowOff>1981200</xdr:rowOff>
    </xdr:to>
    <xdr:pic>
      <xdr:nvPicPr>
        <xdr:cNvPr id="1040" name="Imagen 4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81150" y="20021550"/>
          <a:ext cx="7239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22</xdr:row>
      <xdr:rowOff>85725</xdr:rowOff>
    </xdr:from>
    <xdr:to>
      <xdr:col>1</xdr:col>
      <xdr:colOff>1676400</xdr:colOff>
      <xdr:row>22</xdr:row>
      <xdr:rowOff>2028825</xdr:rowOff>
    </xdr:to>
    <xdr:sp macro="" textlink="">
      <xdr:nvSpPr>
        <xdr:cNvPr id="1041" name="object 19"/>
        <xdr:cNvSpPr>
          <a:spLocks noChangeArrowheads="1"/>
        </xdr:cNvSpPr>
      </xdr:nvSpPr>
      <xdr:spPr bwMode="auto">
        <a:xfrm>
          <a:off x="1209675" y="24117300"/>
          <a:ext cx="1228725" cy="1943100"/>
        </a:xfrm>
        <a:prstGeom prst="rect">
          <a:avLst/>
        </a:prstGeom>
        <a:blipFill dpi="0" rotWithShape="1">
          <a:blip xmlns:r="http://schemas.openxmlformats.org/officeDocument/2006/relationships" r:embed="rId17" cstate="print"/>
          <a:srcRect/>
          <a:stretch>
            <a:fillRect/>
          </a:stretch>
        </a:blip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981075</xdr:colOff>
      <xdr:row>18</xdr:row>
      <xdr:rowOff>219075</xdr:rowOff>
    </xdr:from>
    <xdr:to>
      <xdr:col>1</xdr:col>
      <xdr:colOff>1752600</xdr:colOff>
      <xdr:row>18</xdr:row>
      <xdr:rowOff>1914525</xdr:rowOff>
    </xdr:to>
    <xdr:pic>
      <xdr:nvPicPr>
        <xdr:cNvPr id="1042" name="Imagen 4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43075" y="15944850"/>
          <a:ext cx="77152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26</xdr:row>
      <xdr:rowOff>85725</xdr:rowOff>
    </xdr:from>
    <xdr:to>
      <xdr:col>1</xdr:col>
      <xdr:colOff>1504950</xdr:colOff>
      <xdr:row>27</xdr:row>
      <xdr:rowOff>914400</xdr:rowOff>
    </xdr:to>
    <xdr:pic>
      <xdr:nvPicPr>
        <xdr:cNvPr id="1043" name="Imagen 47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19225" y="30194250"/>
          <a:ext cx="84772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30</xdr:row>
      <xdr:rowOff>161925</xdr:rowOff>
    </xdr:from>
    <xdr:to>
      <xdr:col>1</xdr:col>
      <xdr:colOff>1647825</xdr:colOff>
      <xdr:row>31</xdr:row>
      <xdr:rowOff>847725</xdr:rowOff>
    </xdr:to>
    <xdr:pic>
      <xdr:nvPicPr>
        <xdr:cNvPr id="1044" name="Imagen 48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00200" y="34118550"/>
          <a:ext cx="8096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35</xdr:row>
      <xdr:rowOff>228600</xdr:rowOff>
    </xdr:from>
    <xdr:to>
      <xdr:col>1</xdr:col>
      <xdr:colOff>1485900</xdr:colOff>
      <xdr:row>35</xdr:row>
      <xdr:rowOff>2314575</xdr:rowOff>
    </xdr:to>
    <xdr:pic>
      <xdr:nvPicPr>
        <xdr:cNvPr id="1045" name="Imagen 4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04925" y="39490650"/>
          <a:ext cx="94297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24</xdr:row>
      <xdr:rowOff>428625</xdr:rowOff>
    </xdr:from>
    <xdr:to>
      <xdr:col>1</xdr:col>
      <xdr:colOff>1733550</xdr:colOff>
      <xdr:row>25</xdr:row>
      <xdr:rowOff>809625</xdr:rowOff>
    </xdr:to>
    <xdr:pic>
      <xdr:nvPicPr>
        <xdr:cNvPr id="1046" name="Imagen 5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95400" y="28613100"/>
          <a:ext cx="12001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46</xdr:row>
      <xdr:rowOff>190500</xdr:rowOff>
    </xdr:from>
    <xdr:to>
      <xdr:col>1</xdr:col>
      <xdr:colOff>1866900</xdr:colOff>
      <xdr:row>46</xdr:row>
      <xdr:rowOff>1743075</xdr:rowOff>
    </xdr:to>
    <xdr:pic>
      <xdr:nvPicPr>
        <xdr:cNvPr id="1047" name="Imagen 5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38250" y="54844950"/>
          <a:ext cx="139065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44</xdr:row>
      <xdr:rowOff>142875</xdr:rowOff>
    </xdr:from>
    <xdr:to>
      <xdr:col>1</xdr:col>
      <xdr:colOff>1743075</xdr:colOff>
      <xdr:row>44</xdr:row>
      <xdr:rowOff>1885950</xdr:rowOff>
    </xdr:to>
    <xdr:pic>
      <xdr:nvPicPr>
        <xdr:cNvPr id="1048" name="Imagen 5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38225" y="51282600"/>
          <a:ext cx="14668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45</xdr:row>
      <xdr:rowOff>19050</xdr:rowOff>
    </xdr:from>
    <xdr:to>
      <xdr:col>1</xdr:col>
      <xdr:colOff>1781175</xdr:colOff>
      <xdr:row>46</xdr:row>
      <xdr:rowOff>38100</xdr:rowOff>
    </xdr:to>
    <xdr:pic>
      <xdr:nvPicPr>
        <xdr:cNvPr id="1049" name="Imagen 5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66800" y="53225700"/>
          <a:ext cx="14763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47</xdr:row>
      <xdr:rowOff>85725</xdr:rowOff>
    </xdr:from>
    <xdr:to>
      <xdr:col>1</xdr:col>
      <xdr:colOff>1476375</xdr:colOff>
      <xdr:row>47</xdr:row>
      <xdr:rowOff>1933575</xdr:rowOff>
    </xdr:to>
    <xdr:pic>
      <xdr:nvPicPr>
        <xdr:cNvPr id="1050" name="Imagen 5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81100" y="56721375"/>
          <a:ext cx="10572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36</xdr:row>
      <xdr:rowOff>219075</xdr:rowOff>
    </xdr:from>
    <xdr:to>
      <xdr:col>1</xdr:col>
      <xdr:colOff>1028700</xdr:colOff>
      <xdr:row>36</xdr:row>
      <xdr:rowOff>1666875</xdr:rowOff>
    </xdr:to>
    <xdr:pic>
      <xdr:nvPicPr>
        <xdr:cNvPr id="1051" name="Imagen 55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85850" y="41862375"/>
          <a:ext cx="7048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1171575</xdr:colOff>
      <xdr:row>36</xdr:row>
      <xdr:rowOff>257175</xdr:rowOff>
    </xdr:from>
    <xdr:to>
      <xdr:col>1</xdr:col>
      <xdr:colOff>1819275</xdr:colOff>
      <xdr:row>36</xdr:row>
      <xdr:rowOff>1590675</xdr:rowOff>
    </xdr:to>
    <xdr:pic>
      <xdr:nvPicPr>
        <xdr:cNvPr id="1052" name="Imagen 5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33575" y="41900475"/>
          <a:ext cx="6477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63</xdr:row>
      <xdr:rowOff>333375</xdr:rowOff>
    </xdr:from>
    <xdr:to>
      <xdr:col>1</xdr:col>
      <xdr:colOff>1752600</xdr:colOff>
      <xdr:row>65</xdr:row>
      <xdr:rowOff>381000</xdr:rowOff>
    </xdr:to>
    <xdr:pic>
      <xdr:nvPicPr>
        <xdr:cNvPr id="1053" name="Imagen 57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43000" y="75866625"/>
          <a:ext cx="13716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68</xdr:row>
      <xdr:rowOff>123825</xdr:rowOff>
    </xdr:from>
    <xdr:to>
      <xdr:col>1</xdr:col>
      <xdr:colOff>1752600</xdr:colOff>
      <xdr:row>70</xdr:row>
      <xdr:rowOff>9525</xdr:rowOff>
    </xdr:to>
    <xdr:pic>
      <xdr:nvPicPr>
        <xdr:cNvPr id="1054" name="Imagen 5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71550" y="80467200"/>
          <a:ext cx="15430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54</xdr:row>
      <xdr:rowOff>133350</xdr:rowOff>
    </xdr:from>
    <xdr:to>
      <xdr:col>1</xdr:col>
      <xdr:colOff>1962150</xdr:colOff>
      <xdr:row>56</xdr:row>
      <xdr:rowOff>152400</xdr:rowOff>
    </xdr:to>
    <xdr:pic>
      <xdr:nvPicPr>
        <xdr:cNvPr id="1055" name="Imagen 59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62050" y="67008375"/>
          <a:ext cx="15621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847725</xdr:colOff>
      <xdr:row>49</xdr:row>
      <xdr:rowOff>1409700</xdr:rowOff>
    </xdr:from>
    <xdr:to>
      <xdr:col>1</xdr:col>
      <xdr:colOff>1495425</xdr:colOff>
      <xdr:row>50</xdr:row>
      <xdr:rowOff>1638300</xdr:rowOff>
    </xdr:to>
    <xdr:sp macro="" textlink="">
      <xdr:nvSpPr>
        <xdr:cNvPr id="1056" name="object 6"/>
        <xdr:cNvSpPr>
          <a:spLocks noChangeArrowheads="1"/>
        </xdr:cNvSpPr>
      </xdr:nvSpPr>
      <xdr:spPr bwMode="auto">
        <a:xfrm>
          <a:off x="1609725" y="61493400"/>
          <a:ext cx="647700" cy="1762125"/>
        </a:xfrm>
        <a:prstGeom prst="rect">
          <a:avLst/>
        </a:prstGeom>
        <a:blipFill dpi="0" rotWithShape="1">
          <a:blip xmlns:r="http://schemas.openxmlformats.org/officeDocument/2006/relationships" r:embed="rId32" cstate="print"/>
          <a:srcRect/>
          <a:stretch>
            <a:fillRect/>
          </a:stretch>
        </a:blip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95250</xdr:colOff>
      <xdr:row>23</xdr:row>
      <xdr:rowOff>228600</xdr:rowOff>
    </xdr:from>
    <xdr:to>
      <xdr:col>1</xdr:col>
      <xdr:colOff>1943100</xdr:colOff>
      <xdr:row>23</xdr:row>
      <xdr:rowOff>1714500</xdr:rowOff>
    </xdr:to>
    <xdr:sp macro="" textlink="">
      <xdr:nvSpPr>
        <xdr:cNvPr id="1057" name="object 17"/>
        <xdr:cNvSpPr>
          <a:spLocks noChangeArrowheads="1"/>
        </xdr:cNvSpPr>
      </xdr:nvSpPr>
      <xdr:spPr bwMode="auto">
        <a:xfrm>
          <a:off x="857250" y="26336625"/>
          <a:ext cx="1847850" cy="1485900"/>
        </a:xfrm>
        <a:prstGeom prst="rect">
          <a:avLst/>
        </a:prstGeom>
        <a:blipFill dpi="0" rotWithShape="1">
          <a:blip xmlns:r="http://schemas.openxmlformats.org/officeDocument/2006/relationships" r:embed="rId33" cstate="print"/>
          <a:srcRect/>
          <a:stretch>
            <a:fillRect/>
          </a:stretch>
        </a:blip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561975</xdr:colOff>
      <xdr:row>32</xdr:row>
      <xdr:rowOff>276225</xdr:rowOff>
    </xdr:from>
    <xdr:to>
      <xdr:col>1</xdr:col>
      <xdr:colOff>1666875</xdr:colOff>
      <xdr:row>33</xdr:row>
      <xdr:rowOff>914400</xdr:rowOff>
    </xdr:to>
    <xdr:pic>
      <xdr:nvPicPr>
        <xdr:cNvPr id="1058" name="Imagen 63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23975" y="36156900"/>
          <a:ext cx="11049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48</xdr:row>
      <xdr:rowOff>1228725</xdr:rowOff>
    </xdr:from>
    <xdr:to>
      <xdr:col>1</xdr:col>
      <xdr:colOff>1466850</xdr:colOff>
      <xdr:row>50</xdr:row>
      <xdr:rowOff>0</xdr:rowOff>
    </xdr:to>
    <xdr:pic>
      <xdr:nvPicPr>
        <xdr:cNvPr id="1059" name="Imagen 6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71600" y="59931300"/>
          <a:ext cx="8572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28</xdr:row>
      <xdr:rowOff>228600</xdr:rowOff>
    </xdr:from>
    <xdr:to>
      <xdr:col>1</xdr:col>
      <xdr:colOff>1685925</xdr:colOff>
      <xdr:row>29</xdr:row>
      <xdr:rowOff>428625</xdr:rowOff>
    </xdr:to>
    <xdr:pic>
      <xdr:nvPicPr>
        <xdr:cNvPr id="1060" name="Imagen 6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85875" y="32261175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34</xdr:row>
      <xdr:rowOff>19050</xdr:rowOff>
    </xdr:from>
    <xdr:to>
      <xdr:col>1</xdr:col>
      <xdr:colOff>1743075</xdr:colOff>
      <xdr:row>35</xdr:row>
      <xdr:rowOff>19050</xdr:rowOff>
    </xdr:to>
    <xdr:pic>
      <xdr:nvPicPr>
        <xdr:cNvPr id="1061" name="Imagen 6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285875" y="37823775"/>
          <a:ext cx="12192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1000125</xdr:colOff>
      <xdr:row>37</xdr:row>
      <xdr:rowOff>400050</xdr:rowOff>
    </xdr:from>
    <xdr:to>
      <xdr:col>1</xdr:col>
      <xdr:colOff>2038350</xdr:colOff>
      <xdr:row>37</xdr:row>
      <xdr:rowOff>1733550</xdr:rowOff>
    </xdr:to>
    <xdr:pic>
      <xdr:nvPicPr>
        <xdr:cNvPr id="1062" name="Imagen 6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62125" y="43976925"/>
          <a:ext cx="10382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37</xdr:row>
      <xdr:rowOff>304800</xdr:rowOff>
    </xdr:from>
    <xdr:to>
      <xdr:col>1</xdr:col>
      <xdr:colOff>1076325</xdr:colOff>
      <xdr:row>37</xdr:row>
      <xdr:rowOff>1771650</xdr:rowOff>
    </xdr:to>
    <xdr:pic>
      <xdr:nvPicPr>
        <xdr:cNvPr id="1063" name="Imagen 6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90575" y="43881675"/>
          <a:ext cx="10477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76200</xdr:colOff>
      <xdr:row>4</xdr:row>
      <xdr:rowOff>1247775</xdr:rowOff>
    </xdr:to>
    <xdr:pic>
      <xdr:nvPicPr>
        <xdr:cNvPr id="2049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"/>
          <a:ext cx="16002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4</xdr:col>
      <xdr:colOff>0</xdr:colOff>
      <xdr:row>4</xdr:row>
      <xdr:rowOff>1066800</xdr:rowOff>
    </xdr:to>
    <xdr:pic>
      <xdr:nvPicPr>
        <xdr:cNvPr id="205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" y="0"/>
          <a:ext cx="16383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0</xdr:row>
      <xdr:rowOff>0</xdr:rowOff>
    </xdr:from>
    <xdr:to>
      <xdr:col>6</xdr:col>
      <xdr:colOff>95250</xdr:colOff>
      <xdr:row>4</xdr:row>
      <xdr:rowOff>1047750</xdr:rowOff>
    </xdr:to>
    <xdr:pic>
      <xdr:nvPicPr>
        <xdr:cNvPr id="205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67050" y="0"/>
          <a:ext cx="16002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0</xdr:row>
      <xdr:rowOff>0</xdr:rowOff>
    </xdr:from>
    <xdr:to>
      <xdr:col>8</xdr:col>
      <xdr:colOff>295275</xdr:colOff>
      <xdr:row>4</xdr:row>
      <xdr:rowOff>1038225</xdr:rowOff>
    </xdr:to>
    <xdr:pic>
      <xdr:nvPicPr>
        <xdr:cNvPr id="205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52975" y="0"/>
          <a:ext cx="16383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</xdr:row>
      <xdr:rowOff>1123950</xdr:rowOff>
    </xdr:from>
    <xdr:to>
      <xdr:col>2</xdr:col>
      <xdr:colOff>114300</xdr:colOff>
      <xdr:row>5</xdr:row>
      <xdr:rowOff>1038225</xdr:rowOff>
    </xdr:to>
    <xdr:pic>
      <xdr:nvPicPr>
        <xdr:cNvPr id="2053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1885950"/>
          <a:ext cx="161925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4</xdr:row>
      <xdr:rowOff>1162050</xdr:rowOff>
    </xdr:from>
    <xdr:to>
      <xdr:col>4</xdr:col>
      <xdr:colOff>352425</xdr:colOff>
      <xdr:row>5</xdr:row>
      <xdr:rowOff>1076325</xdr:rowOff>
    </xdr:to>
    <xdr:pic>
      <xdr:nvPicPr>
        <xdr:cNvPr id="205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52600" y="1924050"/>
          <a:ext cx="164782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1066800</xdr:rowOff>
    </xdr:from>
    <xdr:to>
      <xdr:col>7</xdr:col>
      <xdr:colOff>123825</xdr:colOff>
      <xdr:row>5</xdr:row>
      <xdr:rowOff>1038225</xdr:rowOff>
    </xdr:to>
    <xdr:pic>
      <xdr:nvPicPr>
        <xdr:cNvPr id="205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0" y="1828800"/>
          <a:ext cx="16478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76"/>
  <sheetViews>
    <sheetView tabSelected="1" zoomScale="70" zoomScaleNormal="70" zoomScaleSheetLayoutView="69" workbookViewId="0">
      <selection activeCell="R9" sqref="R9"/>
    </sheetView>
  </sheetViews>
  <sheetFormatPr defaultColWidth="11.42578125" defaultRowHeight="15" x14ac:dyDescent="0.25"/>
  <cols>
    <col min="1" max="1" width="11.42578125" style="14"/>
    <col min="2" max="2" width="31" style="14" customWidth="1"/>
    <col min="3" max="3" width="14.42578125" style="1" customWidth="1"/>
    <col min="4" max="4" width="51" style="1" customWidth="1"/>
    <col min="5" max="5" width="40.140625" style="1" customWidth="1"/>
    <col min="6" max="6" width="12.42578125" style="1" customWidth="1"/>
    <col min="7" max="7" width="9.7109375" style="1" customWidth="1"/>
    <col min="8" max="12" width="8.7109375" style="21" customWidth="1"/>
    <col min="13" max="13" width="15" style="14" bestFit="1" customWidth="1"/>
    <col min="14" max="14" width="20.28515625" style="14" bestFit="1" customWidth="1"/>
    <col min="15" max="15" width="18.5703125" style="14" bestFit="1" customWidth="1"/>
    <col min="16" max="17" width="11.42578125" style="14"/>
    <col min="18" max="18" width="17.140625" style="14" customWidth="1"/>
    <col min="19" max="19" width="15" style="14" bestFit="1" customWidth="1"/>
    <col min="20" max="20" width="30.5703125" style="14" bestFit="1" customWidth="1"/>
    <col min="21" max="22" width="11.42578125" style="14"/>
    <col min="23" max="23" width="19" style="14" customWidth="1"/>
    <col min="24" max="24" width="27.42578125" style="14" bestFit="1" customWidth="1"/>
    <col min="25" max="16384" width="11.42578125" style="14"/>
  </cols>
  <sheetData>
    <row r="1" spans="2:20" ht="19.5" customHeight="1" x14ac:dyDescent="0.25">
      <c r="E1" s="15"/>
      <c r="F1" s="15"/>
      <c r="G1" s="15"/>
      <c r="H1" s="19"/>
      <c r="I1" s="19"/>
      <c r="J1" s="19"/>
      <c r="K1" s="19"/>
      <c r="L1" s="19"/>
      <c r="N1" s="19"/>
    </row>
    <row r="2" spans="2:20" s="16" customFormat="1" ht="58.5" customHeight="1" x14ac:dyDescent="0.25">
      <c r="C2" s="18" t="s">
        <v>116</v>
      </c>
      <c r="D2" s="18" t="s">
        <v>117</v>
      </c>
      <c r="E2" s="18" t="s">
        <v>118</v>
      </c>
      <c r="F2" s="17" t="s">
        <v>119</v>
      </c>
      <c r="G2" s="17"/>
      <c r="H2" s="20" t="s">
        <v>69</v>
      </c>
      <c r="I2" s="20" t="s">
        <v>68</v>
      </c>
      <c r="J2" s="20" t="s">
        <v>70</v>
      </c>
      <c r="K2" s="20" t="s">
        <v>71</v>
      </c>
      <c r="L2" s="20" t="s">
        <v>72</v>
      </c>
      <c r="M2" s="20" t="s">
        <v>138</v>
      </c>
      <c r="N2" s="23" t="s">
        <v>140</v>
      </c>
      <c r="O2" s="23" t="s">
        <v>141</v>
      </c>
    </row>
    <row r="3" spans="2:20" s="16" customFormat="1" ht="24" customHeight="1" x14ac:dyDescent="0.25">
      <c r="C3" s="46" t="s">
        <v>120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22"/>
      <c r="O3" s="22"/>
    </row>
    <row r="4" spans="2:20" ht="75.75" customHeight="1" x14ac:dyDescent="0.25">
      <c r="B4" s="40"/>
      <c r="C4" s="27" t="s">
        <v>19</v>
      </c>
      <c r="D4" s="27" t="s">
        <v>82</v>
      </c>
      <c r="E4" s="28" t="s">
        <v>122</v>
      </c>
      <c r="F4" s="28" t="s">
        <v>29</v>
      </c>
      <c r="G4" s="29"/>
      <c r="H4" s="30">
        <v>88</v>
      </c>
      <c r="I4" s="30">
        <v>100</v>
      </c>
      <c r="J4" s="30">
        <v>95</v>
      </c>
      <c r="K4" s="30">
        <v>130</v>
      </c>
      <c r="L4" s="30">
        <v>128</v>
      </c>
      <c r="M4" s="31">
        <f>SUM(H4:L4)</f>
        <v>541</v>
      </c>
      <c r="N4" s="32">
        <v>19.989999999999998</v>
      </c>
      <c r="O4" s="32">
        <f>N4*M4</f>
        <v>10814.589999999998</v>
      </c>
    </row>
    <row r="5" spans="2:20" ht="75.75" customHeight="1" x14ac:dyDescent="0.25">
      <c r="B5" s="41"/>
      <c r="C5" s="27" t="s">
        <v>19</v>
      </c>
      <c r="D5" s="27" t="s">
        <v>82</v>
      </c>
      <c r="E5" s="28" t="s">
        <v>55</v>
      </c>
      <c r="F5" s="28" t="s">
        <v>54</v>
      </c>
      <c r="G5" s="29"/>
      <c r="H5" s="30">
        <v>129</v>
      </c>
      <c r="I5" s="30">
        <v>180</v>
      </c>
      <c r="J5" s="30">
        <v>194</v>
      </c>
      <c r="K5" s="30">
        <v>130</v>
      </c>
      <c r="L5" s="30">
        <v>131</v>
      </c>
      <c r="M5" s="31">
        <f t="shared" ref="M5:M51" si="0">SUM(H5:L5)</f>
        <v>764</v>
      </c>
      <c r="N5" s="32">
        <v>19.989999999999998</v>
      </c>
      <c r="O5" s="32">
        <f t="shared" ref="O5:O51" si="1">N5*M5</f>
        <v>15272.359999999999</v>
      </c>
      <c r="Q5" s="54" t="s">
        <v>139</v>
      </c>
      <c r="R5" s="54"/>
      <c r="S5" s="54"/>
      <c r="T5" s="13">
        <f>M52+M76</f>
        <v>60110</v>
      </c>
    </row>
    <row r="6" spans="2:20" ht="75.75" customHeight="1" x14ac:dyDescent="0.25">
      <c r="B6" s="42"/>
      <c r="C6" s="27" t="s">
        <v>19</v>
      </c>
      <c r="D6" s="27" t="s">
        <v>82</v>
      </c>
      <c r="E6" s="28" t="s">
        <v>46</v>
      </c>
      <c r="F6" s="28" t="s">
        <v>37</v>
      </c>
      <c r="G6" s="29"/>
      <c r="H6" s="30">
        <v>117</v>
      </c>
      <c r="I6" s="30">
        <v>154</v>
      </c>
      <c r="J6" s="30">
        <v>148</v>
      </c>
      <c r="K6" s="30">
        <v>100</v>
      </c>
      <c r="L6" s="30">
        <v>60</v>
      </c>
      <c r="M6" s="31">
        <f t="shared" si="0"/>
        <v>579</v>
      </c>
      <c r="N6" s="32">
        <v>19.989999999999998</v>
      </c>
      <c r="O6" s="32">
        <f t="shared" si="1"/>
        <v>11574.21</v>
      </c>
      <c r="Q6" s="54" t="s">
        <v>142</v>
      </c>
      <c r="R6" s="54"/>
      <c r="S6" s="54"/>
      <c r="T6" s="24">
        <f>O52+O76</f>
        <v>1236528.8999999999</v>
      </c>
    </row>
    <row r="7" spans="2:20" ht="75.75" customHeight="1" x14ac:dyDescent="0.25">
      <c r="B7" s="40"/>
      <c r="C7" s="27" t="s">
        <v>21</v>
      </c>
      <c r="D7" s="27" t="s">
        <v>83</v>
      </c>
      <c r="E7" s="28" t="s">
        <v>122</v>
      </c>
      <c r="F7" s="28" t="s">
        <v>29</v>
      </c>
      <c r="G7" s="29"/>
      <c r="H7" s="30">
        <v>90</v>
      </c>
      <c r="I7" s="30">
        <v>152</v>
      </c>
      <c r="J7" s="30">
        <v>147</v>
      </c>
      <c r="K7" s="30">
        <v>100</v>
      </c>
      <c r="L7" s="30">
        <v>130</v>
      </c>
      <c r="M7" s="31">
        <f t="shared" si="0"/>
        <v>619</v>
      </c>
      <c r="N7" s="32">
        <v>24.99</v>
      </c>
      <c r="O7" s="32">
        <f t="shared" si="1"/>
        <v>15468.81</v>
      </c>
      <c r="Q7" s="44"/>
      <c r="R7" s="44"/>
      <c r="S7" s="44"/>
      <c r="T7" s="25"/>
    </row>
    <row r="8" spans="2:20" ht="75.75" customHeight="1" x14ac:dyDescent="0.25">
      <c r="B8" s="41"/>
      <c r="C8" s="27" t="s">
        <v>21</v>
      </c>
      <c r="D8" s="27" t="s">
        <v>83</v>
      </c>
      <c r="E8" s="28" t="s">
        <v>123</v>
      </c>
      <c r="F8" s="28" t="s">
        <v>34</v>
      </c>
      <c r="G8" s="29"/>
      <c r="H8" s="30">
        <v>95</v>
      </c>
      <c r="I8" s="30">
        <v>130</v>
      </c>
      <c r="J8" s="30">
        <v>130</v>
      </c>
      <c r="K8" s="30">
        <v>83</v>
      </c>
      <c r="L8" s="30">
        <v>104</v>
      </c>
      <c r="M8" s="31">
        <f t="shared" si="0"/>
        <v>542</v>
      </c>
      <c r="N8" s="32">
        <v>24.99</v>
      </c>
      <c r="O8" s="32">
        <f t="shared" si="1"/>
        <v>13544.58</v>
      </c>
      <c r="Q8" s="45"/>
      <c r="R8" s="45"/>
      <c r="S8" s="45"/>
      <c r="T8" s="26"/>
    </row>
    <row r="9" spans="2:20" ht="75.75" customHeight="1" x14ac:dyDescent="0.25">
      <c r="B9" s="42"/>
      <c r="C9" s="27" t="s">
        <v>21</v>
      </c>
      <c r="D9" s="27" t="s">
        <v>83</v>
      </c>
      <c r="E9" s="28" t="s">
        <v>43</v>
      </c>
      <c r="F9" s="28" t="s">
        <v>33</v>
      </c>
      <c r="G9" s="29"/>
      <c r="H9" s="30">
        <v>88</v>
      </c>
      <c r="I9" s="30">
        <v>139</v>
      </c>
      <c r="J9" s="30">
        <v>196</v>
      </c>
      <c r="K9" s="30">
        <v>91</v>
      </c>
      <c r="L9" s="30">
        <v>103</v>
      </c>
      <c r="M9" s="31">
        <f t="shared" si="0"/>
        <v>617</v>
      </c>
      <c r="N9" s="32">
        <v>24.99</v>
      </c>
      <c r="O9" s="32">
        <f t="shared" si="1"/>
        <v>15418.83</v>
      </c>
    </row>
    <row r="10" spans="2:20" ht="75.75" customHeight="1" x14ac:dyDescent="0.25">
      <c r="B10" s="40"/>
      <c r="C10" s="27" t="s">
        <v>20</v>
      </c>
      <c r="D10" s="27" t="s">
        <v>84</v>
      </c>
      <c r="E10" s="28" t="s">
        <v>122</v>
      </c>
      <c r="F10" s="28" t="s">
        <v>29</v>
      </c>
      <c r="G10" s="29"/>
      <c r="H10" s="30">
        <v>111</v>
      </c>
      <c r="I10" s="30">
        <v>93</v>
      </c>
      <c r="J10" s="30">
        <v>159</v>
      </c>
      <c r="K10" s="30">
        <v>112</v>
      </c>
      <c r="L10" s="30">
        <v>81</v>
      </c>
      <c r="M10" s="31">
        <f t="shared" si="0"/>
        <v>556</v>
      </c>
      <c r="N10" s="32">
        <v>19.989999999999998</v>
      </c>
      <c r="O10" s="32">
        <f t="shared" si="1"/>
        <v>11114.439999999999</v>
      </c>
    </row>
    <row r="11" spans="2:20" ht="75.75" customHeight="1" x14ac:dyDescent="0.25">
      <c r="B11" s="41"/>
      <c r="C11" s="27" t="s">
        <v>20</v>
      </c>
      <c r="D11" s="27" t="s">
        <v>84</v>
      </c>
      <c r="E11" s="28" t="s">
        <v>55</v>
      </c>
      <c r="F11" s="28" t="s">
        <v>54</v>
      </c>
      <c r="G11" s="29"/>
      <c r="H11" s="30">
        <v>93</v>
      </c>
      <c r="I11" s="30">
        <v>233</v>
      </c>
      <c r="J11" s="30">
        <v>185</v>
      </c>
      <c r="K11" s="30">
        <v>109</v>
      </c>
      <c r="L11" s="30">
        <v>0</v>
      </c>
      <c r="M11" s="31">
        <f t="shared" si="0"/>
        <v>620</v>
      </c>
      <c r="N11" s="32">
        <v>19.989999999999998</v>
      </c>
      <c r="O11" s="32">
        <f t="shared" si="1"/>
        <v>12393.8</v>
      </c>
    </row>
    <row r="12" spans="2:20" ht="75.75" customHeight="1" x14ac:dyDescent="0.25">
      <c r="B12" s="42"/>
      <c r="C12" s="27" t="s">
        <v>20</v>
      </c>
      <c r="D12" s="27" t="s">
        <v>84</v>
      </c>
      <c r="E12" s="28" t="s">
        <v>46</v>
      </c>
      <c r="F12" s="28" t="s">
        <v>37</v>
      </c>
      <c r="G12" s="29"/>
      <c r="H12" s="30">
        <v>113</v>
      </c>
      <c r="I12" s="30">
        <v>161</v>
      </c>
      <c r="J12" s="30">
        <v>190</v>
      </c>
      <c r="K12" s="30">
        <v>129</v>
      </c>
      <c r="L12" s="30">
        <v>151</v>
      </c>
      <c r="M12" s="31">
        <f t="shared" si="0"/>
        <v>744</v>
      </c>
      <c r="N12" s="32">
        <v>19.989999999999998</v>
      </c>
      <c r="O12" s="32">
        <f t="shared" si="1"/>
        <v>14872.56</v>
      </c>
    </row>
    <row r="13" spans="2:20" ht="75.75" customHeight="1" x14ac:dyDescent="0.25">
      <c r="B13" s="40"/>
      <c r="C13" s="27" t="s">
        <v>66</v>
      </c>
      <c r="D13" s="27" t="s">
        <v>85</v>
      </c>
      <c r="E13" s="28" t="s">
        <v>122</v>
      </c>
      <c r="F13" s="28" t="s">
        <v>29</v>
      </c>
      <c r="G13" s="29"/>
      <c r="H13" s="30">
        <v>119</v>
      </c>
      <c r="I13" s="30">
        <v>185</v>
      </c>
      <c r="J13" s="30">
        <v>177</v>
      </c>
      <c r="K13" s="30">
        <v>123</v>
      </c>
      <c r="L13" s="30">
        <v>105</v>
      </c>
      <c r="M13" s="31">
        <f t="shared" si="0"/>
        <v>709</v>
      </c>
      <c r="N13" s="32">
        <v>21.99</v>
      </c>
      <c r="O13" s="32">
        <f t="shared" si="1"/>
        <v>15590.909999999998</v>
      </c>
    </row>
    <row r="14" spans="2:20" ht="75.75" customHeight="1" x14ac:dyDescent="0.25">
      <c r="B14" s="41"/>
      <c r="C14" s="27" t="s">
        <v>66</v>
      </c>
      <c r="D14" s="27" t="s">
        <v>85</v>
      </c>
      <c r="E14" s="28" t="s">
        <v>124</v>
      </c>
      <c r="F14" s="28" t="s">
        <v>54</v>
      </c>
      <c r="G14" s="29"/>
      <c r="H14" s="30">
        <v>210</v>
      </c>
      <c r="I14" s="30">
        <v>190</v>
      </c>
      <c r="J14" s="30">
        <v>183</v>
      </c>
      <c r="K14" s="30">
        <v>123</v>
      </c>
      <c r="L14" s="30">
        <v>123</v>
      </c>
      <c r="M14" s="31">
        <f t="shared" si="0"/>
        <v>829</v>
      </c>
      <c r="N14" s="32">
        <v>21.99</v>
      </c>
      <c r="O14" s="32">
        <f t="shared" si="1"/>
        <v>18229.71</v>
      </c>
    </row>
    <row r="15" spans="2:20" ht="75.75" customHeight="1" x14ac:dyDescent="0.25">
      <c r="B15" s="42"/>
      <c r="C15" s="27" t="s">
        <v>66</v>
      </c>
      <c r="D15" s="27" t="s">
        <v>85</v>
      </c>
      <c r="E15" s="28" t="s">
        <v>125</v>
      </c>
      <c r="F15" s="28" t="s">
        <v>37</v>
      </c>
      <c r="G15" s="29"/>
      <c r="H15" s="30">
        <v>210</v>
      </c>
      <c r="I15" s="30">
        <v>190</v>
      </c>
      <c r="J15" s="30">
        <v>196</v>
      </c>
      <c r="K15" s="30">
        <v>123</v>
      </c>
      <c r="L15" s="30">
        <v>123</v>
      </c>
      <c r="M15" s="31">
        <f t="shared" si="0"/>
        <v>842</v>
      </c>
      <c r="N15" s="32">
        <v>21.99</v>
      </c>
      <c r="O15" s="32">
        <f t="shared" si="1"/>
        <v>18515.579999999998</v>
      </c>
    </row>
    <row r="16" spans="2:20" ht="75.75" customHeight="1" x14ac:dyDescent="0.25">
      <c r="B16" s="40"/>
      <c r="C16" s="27" t="s">
        <v>59</v>
      </c>
      <c r="D16" s="27" t="s">
        <v>86</v>
      </c>
      <c r="E16" s="28" t="s">
        <v>122</v>
      </c>
      <c r="F16" s="28" t="s">
        <v>29</v>
      </c>
      <c r="G16" s="29"/>
      <c r="H16" s="30">
        <v>89</v>
      </c>
      <c r="I16" s="30">
        <v>172</v>
      </c>
      <c r="J16" s="30">
        <v>187</v>
      </c>
      <c r="K16" s="30">
        <v>97</v>
      </c>
      <c r="L16" s="30">
        <v>144</v>
      </c>
      <c r="M16" s="31">
        <f t="shared" si="0"/>
        <v>689</v>
      </c>
      <c r="N16" s="32">
        <v>14.99</v>
      </c>
      <c r="O16" s="32">
        <f t="shared" si="1"/>
        <v>10328.11</v>
      </c>
    </row>
    <row r="17" spans="2:15" ht="75.75" customHeight="1" x14ac:dyDescent="0.25">
      <c r="B17" s="41"/>
      <c r="C17" s="27" t="s">
        <v>59</v>
      </c>
      <c r="D17" s="27" t="s">
        <v>86</v>
      </c>
      <c r="E17" s="28" t="s">
        <v>123</v>
      </c>
      <c r="F17" s="28" t="s">
        <v>34</v>
      </c>
      <c r="G17" s="29"/>
      <c r="H17" s="30">
        <v>0</v>
      </c>
      <c r="I17" s="30">
        <v>174</v>
      </c>
      <c r="J17" s="30">
        <v>173</v>
      </c>
      <c r="K17" s="30">
        <v>113</v>
      </c>
      <c r="L17" s="30">
        <v>126</v>
      </c>
      <c r="M17" s="31">
        <f t="shared" si="0"/>
        <v>586</v>
      </c>
      <c r="N17" s="32">
        <v>14.99</v>
      </c>
      <c r="O17" s="32">
        <f t="shared" si="1"/>
        <v>8784.14</v>
      </c>
    </row>
    <row r="18" spans="2:15" ht="75.75" customHeight="1" x14ac:dyDescent="0.25">
      <c r="B18" s="42"/>
      <c r="C18" s="27" t="s">
        <v>59</v>
      </c>
      <c r="D18" s="27" t="s">
        <v>86</v>
      </c>
      <c r="E18" s="28" t="s">
        <v>43</v>
      </c>
      <c r="F18" s="28" t="s">
        <v>33</v>
      </c>
      <c r="G18" s="29"/>
      <c r="H18" s="30">
        <v>144</v>
      </c>
      <c r="I18" s="30">
        <v>172</v>
      </c>
      <c r="J18" s="30">
        <v>180</v>
      </c>
      <c r="K18" s="30">
        <v>109</v>
      </c>
      <c r="L18" s="30">
        <v>127</v>
      </c>
      <c r="M18" s="31">
        <f t="shared" si="0"/>
        <v>732</v>
      </c>
      <c r="N18" s="32">
        <v>14.99</v>
      </c>
      <c r="O18" s="32">
        <f t="shared" si="1"/>
        <v>10972.68</v>
      </c>
    </row>
    <row r="19" spans="2:15" ht="163.5" customHeight="1" x14ac:dyDescent="0.3">
      <c r="B19" s="33"/>
      <c r="C19" s="27" t="s">
        <v>16</v>
      </c>
      <c r="D19" s="27" t="s">
        <v>90</v>
      </c>
      <c r="E19" s="28" t="s">
        <v>122</v>
      </c>
      <c r="F19" s="28" t="s">
        <v>29</v>
      </c>
      <c r="G19" s="29"/>
      <c r="H19" s="30">
        <v>154</v>
      </c>
      <c r="I19" s="30">
        <v>339</v>
      </c>
      <c r="J19" s="30">
        <v>332</v>
      </c>
      <c r="K19" s="30">
        <v>253</v>
      </c>
      <c r="L19" s="30">
        <v>377</v>
      </c>
      <c r="M19" s="31">
        <f t="shared" si="0"/>
        <v>1455</v>
      </c>
      <c r="N19" s="32">
        <v>19.989999999999998</v>
      </c>
      <c r="O19" s="32">
        <f t="shared" si="1"/>
        <v>29085.449999999997</v>
      </c>
    </row>
    <row r="20" spans="2:15" ht="163.5" customHeight="1" x14ac:dyDescent="0.3">
      <c r="B20" s="33"/>
      <c r="C20" s="27" t="s">
        <v>17</v>
      </c>
      <c r="D20" s="27" t="s">
        <v>88</v>
      </c>
      <c r="E20" s="28" t="s">
        <v>122</v>
      </c>
      <c r="F20" s="28" t="s">
        <v>29</v>
      </c>
      <c r="G20" s="29"/>
      <c r="H20" s="30">
        <v>47</v>
      </c>
      <c r="I20" s="30">
        <v>316</v>
      </c>
      <c r="J20" s="30">
        <v>340</v>
      </c>
      <c r="K20" s="30">
        <v>290</v>
      </c>
      <c r="L20" s="30">
        <v>172</v>
      </c>
      <c r="M20" s="31">
        <f t="shared" si="0"/>
        <v>1165</v>
      </c>
      <c r="N20" s="32">
        <v>19.989999999999998</v>
      </c>
      <c r="O20" s="32">
        <f t="shared" si="1"/>
        <v>23288.35</v>
      </c>
    </row>
    <row r="21" spans="2:15" ht="163.5" customHeight="1" x14ac:dyDescent="0.3">
      <c r="B21" s="33"/>
      <c r="C21" s="27" t="s">
        <v>18</v>
      </c>
      <c r="D21" s="27" t="s">
        <v>89</v>
      </c>
      <c r="E21" s="28" t="s">
        <v>122</v>
      </c>
      <c r="F21" s="28" t="s">
        <v>29</v>
      </c>
      <c r="G21" s="29"/>
      <c r="H21" s="30">
        <v>130</v>
      </c>
      <c r="I21" s="30">
        <v>143</v>
      </c>
      <c r="J21" s="30">
        <v>42</v>
      </c>
      <c r="K21" s="30">
        <v>83</v>
      </c>
      <c r="L21" s="30">
        <v>97</v>
      </c>
      <c r="M21" s="31">
        <f t="shared" si="0"/>
        <v>495</v>
      </c>
      <c r="N21" s="32">
        <v>19.989999999999998</v>
      </c>
      <c r="O21" s="32">
        <f t="shared" si="1"/>
        <v>9895.0499999999993</v>
      </c>
    </row>
    <row r="22" spans="2:15" ht="163.5" customHeight="1" x14ac:dyDescent="0.3">
      <c r="B22" s="33"/>
      <c r="C22" s="27" t="s">
        <v>14</v>
      </c>
      <c r="D22" s="27" t="s">
        <v>136</v>
      </c>
      <c r="E22" s="28" t="s">
        <v>122</v>
      </c>
      <c r="F22" s="28" t="s">
        <v>29</v>
      </c>
      <c r="G22" s="29"/>
      <c r="H22" s="30">
        <v>209</v>
      </c>
      <c r="I22" s="30">
        <v>312</v>
      </c>
      <c r="J22" s="30">
        <v>223</v>
      </c>
      <c r="K22" s="30">
        <v>211</v>
      </c>
      <c r="L22" s="30">
        <v>214</v>
      </c>
      <c r="M22" s="31">
        <f t="shared" si="0"/>
        <v>1169</v>
      </c>
      <c r="N22" s="32">
        <v>14.99</v>
      </c>
      <c r="O22" s="32">
        <f t="shared" si="1"/>
        <v>17523.310000000001</v>
      </c>
    </row>
    <row r="23" spans="2:15" ht="163.5" customHeight="1" x14ac:dyDescent="0.3">
      <c r="B23" s="33"/>
      <c r="C23" s="27" t="s">
        <v>15</v>
      </c>
      <c r="D23" s="27" t="s">
        <v>87</v>
      </c>
      <c r="E23" s="28" t="s">
        <v>122</v>
      </c>
      <c r="F23" s="28" t="s">
        <v>29</v>
      </c>
      <c r="G23" s="29"/>
      <c r="H23" s="30">
        <v>227</v>
      </c>
      <c r="I23" s="30">
        <v>241</v>
      </c>
      <c r="J23" s="30">
        <v>320</v>
      </c>
      <c r="K23" s="30">
        <v>236</v>
      </c>
      <c r="L23" s="30">
        <v>215</v>
      </c>
      <c r="M23" s="31">
        <f t="shared" si="0"/>
        <v>1239</v>
      </c>
      <c r="N23" s="32">
        <v>14.99</v>
      </c>
      <c r="O23" s="32">
        <f t="shared" si="1"/>
        <v>18572.61</v>
      </c>
    </row>
    <row r="24" spans="2:15" ht="163.5" customHeight="1" x14ac:dyDescent="0.3">
      <c r="B24" s="33"/>
      <c r="C24" s="27" t="s">
        <v>58</v>
      </c>
      <c r="D24" s="27" t="s">
        <v>91</v>
      </c>
      <c r="E24" s="28" t="s">
        <v>122</v>
      </c>
      <c r="F24" s="28" t="s">
        <v>29</v>
      </c>
      <c r="G24" s="29"/>
      <c r="H24" s="30">
        <v>75</v>
      </c>
      <c r="I24" s="30">
        <v>75</v>
      </c>
      <c r="J24" s="30">
        <v>50</v>
      </c>
      <c r="K24" s="30">
        <v>211</v>
      </c>
      <c r="L24" s="30">
        <v>156</v>
      </c>
      <c r="M24" s="31">
        <f t="shared" si="0"/>
        <v>567</v>
      </c>
      <c r="N24" s="32">
        <v>14.99</v>
      </c>
      <c r="O24" s="32">
        <f t="shared" si="1"/>
        <v>8499.33</v>
      </c>
    </row>
    <row r="25" spans="2:15" ht="75.75" customHeight="1" x14ac:dyDescent="0.25">
      <c r="B25" s="40"/>
      <c r="C25" s="27" t="s">
        <v>11</v>
      </c>
      <c r="D25" s="27" t="s">
        <v>92</v>
      </c>
      <c r="E25" s="28" t="s">
        <v>46</v>
      </c>
      <c r="F25" s="28" t="s">
        <v>37</v>
      </c>
      <c r="G25" s="29"/>
      <c r="H25" s="30">
        <v>141</v>
      </c>
      <c r="I25" s="30">
        <v>211</v>
      </c>
      <c r="J25" s="30">
        <v>211</v>
      </c>
      <c r="K25" s="30">
        <v>137</v>
      </c>
      <c r="L25" s="30">
        <v>141</v>
      </c>
      <c r="M25" s="31">
        <f t="shared" si="0"/>
        <v>841</v>
      </c>
      <c r="N25" s="32">
        <v>14.99</v>
      </c>
      <c r="O25" s="32">
        <f t="shared" si="1"/>
        <v>12606.59</v>
      </c>
    </row>
    <row r="26" spans="2:15" ht="75.75" customHeight="1" x14ac:dyDescent="0.25">
      <c r="B26" s="42"/>
      <c r="C26" s="27" t="s">
        <v>11</v>
      </c>
      <c r="D26" s="27" t="s">
        <v>92</v>
      </c>
      <c r="E26" s="28" t="s">
        <v>45</v>
      </c>
      <c r="F26" s="28" t="s">
        <v>38</v>
      </c>
      <c r="G26" s="29"/>
      <c r="H26" s="30">
        <v>141</v>
      </c>
      <c r="I26" s="30">
        <v>256</v>
      </c>
      <c r="J26" s="30">
        <v>158</v>
      </c>
      <c r="K26" s="30">
        <v>85</v>
      </c>
      <c r="L26" s="30">
        <v>141</v>
      </c>
      <c r="M26" s="31">
        <f t="shared" si="0"/>
        <v>781</v>
      </c>
      <c r="N26" s="32">
        <v>14.99</v>
      </c>
      <c r="O26" s="32">
        <f t="shared" si="1"/>
        <v>11707.19</v>
      </c>
    </row>
    <row r="27" spans="2:15" ht="75.75" customHeight="1" x14ac:dyDescent="0.25">
      <c r="B27" s="40"/>
      <c r="C27" s="27" t="s">
        <v>13</v>
      </c>
      <c r="D27" s="27" t="s">
        <v>93</v>
      </c>
      <c r="E27" s="28" t="s">
        <v>126</v>
      </c>
      <c r="F27" s="28" t="s">
        <v>47</v>
      </c>
      <c r="G27" s="29"/>
      <c r="H27" s="30">
        <v>141</v>
      </c>
      <c r="I27" s="30">
        <v>211</v>
      </c>
      <c r="J27" s="30">
        <v>211</v>
      </c>
      <c r="K27" s="30">
        <v>0</v>
      </c>
      <c r="L27" s="30">
        <v>0</v>
      </c>
      <c r="M27" s="31">
        <f t="shared" si="0"/>
        <v>563</v>
      </c>
      <c r="N27" s="32">
        <v>26.99</v>
      </c>
      <c r="O27" s="32">
        <f t="shared" si="1"/>
        <v>15195.369999999999</v>
      </c>
    </row>
    <row r="28" spans="2:15" ht="75.75" customHeight="1" x14ac:dyDescent="0.25">
      <c r="B28" s="42"/>
      <c r="C28" s="27" t="s">
        <v>13</v>
      </c>
      <c r="D28" s="27" t="s">
        <v>93</v>
      </c>
      <c r="E28" s="28" t="s">
        <v>127</v>
      </c>
      <c r="F28" s="28" t="s">
        <v>30</v>
      </c>
      <c r="G28" s="29"/>
      <c r="H28" s="30">
        <v>141</v>
      </c>
      <c r="I28" s="30">
        <v>211</v>
      </c>
      <c r="J28" s="30">
        <v>211</v>
      </c>
      <c r="K28" s="30">
        <v>105</v>
      </c>
      <c r="L28" s="30">
        <v>105</v>
      </c>
      <c r="M28" s="31">
        <f t="shared" si="0"/>
        <v>773</v>
      </c>
      <c r="N28" s="32">
        <v>26.99</v>
      </c>
      <c r="O28" s="32">
        <f t="shared" si="1"/>
        <v>20863.27</v>
      </c>
    </row>
    <row r="29" spans="2:15" ht="75.75" customHeight="1" x14ac:dyDescent="0.25">
      <c r="B29" s="40"/>
      <c r="C29" s="27" t="s">
        <v>8</v>
      </c>
      <c r="D29" s="27" t="s">
        <v>94</v>
      </c>
      <c r="E29" s="28" t="s">
        <v>45</v>
      </c>
      <c r="F29" s="28" t="s">
        <v>39</v>
      </c>
      <c r="G29" s="29"/>
      <c r="H29" s="30">
        <v>93</v>
      </c>
      <c r="I29" s="30">
        <v>132</v>
      </c>
      <c r="J29" s="30">
        <v>171</v>
      </c>
      <c r="K29" s="30">
        <v>0</v>
      </c>
      <c r="L29" s="30">
        <v>115</v>
      </c>
      <c r="M29" s="31">
        <f t="shared" si="0"/>
        <v>511</v>
      </c>
      <c r="N29" s="32">
        <v>19.989999999999998</v>
      </c>
      <c r="O29" s="32">
        <f t="shared" si="1"/>
        <v>10214.89</v>
      </c>
    </row>
    <row r="30" spans="2:15" ht="75.75" customHeight="1" x14ac:dyDescent="0.25">
      <c r="B30" s="42"/>
      <c r="C30" s="27" t="s">
        <v>8</v>
      </c>
      <c r="D30" s="27" t="s">
        <v>94</v>
      </c>
      <c r="E30" s="28" t="s">
        <v>46</v>
      </c>
      <c r="F30" s="28" t="s">
        <v>40</v>
      </c>
      <c r="G30" s="29"/>
      <c r="H30" s="30">
        <v>122</v>
      </c>
      <c r="I30" s="30">
        <v>61</v>
      </c>
      <c r="J30" s="30">
        <v>127</v>
      </c>
      <c r="K30" s="30">
        <v>133</v>
      </c>
      <c r="L30" s="30">
        <v>124</v>
      </c>
      <c r="M30" s="31">
        <f t="shared" si="0"/>
        <v>567</v>
      </c>
      <c r="N30" s="32">
        <v>19.989999999999998</v>
      </c>
      <c r="O30" s="32">
        <f t="shared" si="1"/>
        <v>11334.33</v>
      </c>
    </row>
    <row r="31" spans="2:15" ht="75.75" customHeight="1" x14ac:dyDescent="0.25">
      <c r="B31" s="40"/>
      <c r="C31" s="27" t="s">
        <v>12</v>
      </c>
      <c r="D31" s="27" t="s">
        <v>95</v>
      </c>
      <c r="E31" s="28" t="s">
        <v>127</v>
      </c>
      <c r="F31" s="28" t="s">
        <v>35</v>
      </c>
      <c r="G31" s="29"/>
      <c r="H31" s="30">
        <v>141</v>
      </c>
      <c r="I31" s="30">
        <v>211</v>
      </c>
      <c r="J31" s="30">
        <v>211</v>
      </c>
      <c r="K31" s="30">
        <v>141</v>
      </c>
      <c r="L31" s="30">
        <v>141</v>
      </c>
      <c r="M31" s="31">
        <f t="shared" si="0"/>
        <v>845</v>
      </c>
      <c r="N31" s="32">
        <v>26.99</v>
      </c>
      <c r="O31" s="32">
        <f t="shared" si="1"/>
        <v>22806.55</v>
      </c>
    </row>
    <row r="32" spans="2:15" ht="75.75" customHeight="1" x14ac:dyDescent="0.25">
      <c r="B32" s="42"/>
      <c r="C32" s="27" t="s">
        <v>12</v>
      </c>
      <c r="D32" s="27" t="s">
        <v>95</v>
      </c>
      <c r="E32" s="28" t="s">
        <v>126</v>
      </c>
      <c r="F32" s="28" t="s">
        <v>47</v>
      </c>
      <c r="G32" s="29"/>
      <c r="H32" s="30">
        <v>141</v>
      </c>
      <c r="I32" s="30">
        <v>211</v>
      </c>
      <c r="J32" s="30">
        <v>211</v>
      </c>
      <c r="K32" s="30">
        <v>141</v>
      </c>
      <c r="L32" s="30">
        <v>141</v>
      </c>
      <c r="M32" s="31">
        <f t="shared" si="0"/>
        <v>845</v>
      </c>
      <c r="N32" s="32">
        <v>26.99</v>
      </c>
      <c r="O32" s="32">
        <f t="shared" si="1"/>
        <v>22806.55</v>
      </c>
    </row>
    <row r="33" spans="2:15" ht="75.75" customHeight="1" x14ac:dyDescent="0.25">
      <c r="B33" s="40"/>
      <c r="C33" s="27" t="s">
        <v>9</v>
      </c>
      <c r="D33" s="27" t="s">
        <v>10</v>
      </c>
      <c r="E33" s="28" t="s">
        <v>45</v>
      </c>
      <c r="F33" s="28" t="s">
        <v>39</v>
      </c>
      <c r="G33" s="29"/>
      <c r="H33" s="30">
        <v>52</v>
      </c>
      <c r="I33" s="30">
        <v>93</v>
      </c>
      <c r="J33" s="30">
        <v>108</v>
      </c>
      <c r="K33" s="30">
        <v>31</v>
      </c>
      <c r="L33" s="30">
        <v>73</v>
      </c>
      <c r="M33" s="31">
        <f t="shared" si="0"/>
        <v>357</v>
      </c>
      <c r="N33" s="32">
        <v>19.989999999999998</v>
      </c>
      <c r="O33" s="32">
        <f t="shared" si="1"/>
        <v>7136.4299999999994</v>
      </c>
    </row>
    <row r="34" spans="2:15" ht="75.75" customHeight="1" x14ac:dyDescent="0.25">
      <c r="B34" s="42"/>
      <c r="C34" s="27" t="s">
        <v>9</v>
      </c>
      <c r="D34" s="27" t="s">
        <v>10</v>
      </c>
      <c r="E34" s="28" t="s">
        <v>46</v>
      </c>
      <c r="F34" s="28" t="s">
        <v>40</v>
      </c>
      <c r="G34" s="29"/>
      <c r="H34" s="30">
        <v>64</v>
      </c>
      <c r="I34" s="30">
        <v>148</v>
      </c>
      <c r="J34" s="30">
        <v>211</v>
      </c>
      <c r="K34" s="30">
        <v>71</v>
      </c>
      <c r="L34" s="30">
        <v>114</v>
      </c>
      <c r="M34" s="31">
        <f t="shared" si="0"/>
        <v>608</v>
      </c>
      <c r="N34" s="32">
        <v>19.989999999999998</v>
      </c>
      <c r="O34" s="32">
        <f t="shared" si="1"/>
        <v>12153.919999999998</v>
      </c>
    </row>
    <row r="35" spans="2:15" ht="114.75" customHeight="1" x14ac:dyDescent="0.3">
      <c r="B35" s="34"/>
      <c r="C35" s="27" t="s">
        <v>5</v>
      </c>
      <c r="D35" s="27" t="s">
        <v>96</v>
      </c>
      <c r="E35" s="28" t="s">
        <v>128</v>
      </c>
      <c r="F35" s="28" t="s">
        <v>41</v>
      </c>
      <c r="G35" s="29"/>
      <c r="H35" s="30">
        <v>91</v>
      </c>
      <c r="I35" s="30">
        <v>215</v>
      </c>
      <c r="J35" s="30">
        <v>217</v>
      </c>
      <c r="K35" s="30">
        <v>138</v>
      </c>
      <c r="L35" s="30">
        <v>0</v>
      </c>
      <c r="M35" s="31">
        <f t="shared" si="0"/>
        <v>661</v>
      </c>
      <c r="N35" s="32">
        <v>19.989999999999998</v>
      </c>
      <c r="O35" s="32">
        <f t="shared" si="1"/>
        <v>13213.39</v>
      </c>
    </row>
    <row r="36" spans="2:15" ht="187.5" customHeight="1" x14ac:dyDescent="0.3">
      <c r="B36" s="34"/>
      <c r="C36" s="27" t="s">
        <v>7</v>
      </c>
      <c r="D36" s="27" t="s">
        <v>97</v>
      </c>
      <c r="E36" s="28" t="s">
        <v>128</v>
      </c>
      <c r="F36" s="28" t="s">
        <v>36</v>
      </c>
      <c r="G36" s="29"/>
      <c r="H36" s="30">
        <v>145</v>
      </c>
      <c r="I36" s="30">
        <v>202</v>
      </c>
      <c r="J36" s="30">
        <v>211</v>
      </c>
      <c r="K36" s="30">
        <v>122</v>
      </c>
      <c r="L36" s="30">
        <v>59</v>
      </c>
      <c r="M36" s="31">
        <f t="shared" si="0"/>
        <v>739</v>
      </c>
      <c r="N36" s="32">
        <v>24.99</v>
      </c>
      <c r="O36" s="32">
        <f t="shared" si="1"/>
        <v>18467.61</v>
      </c>
    </row>
    <row r="37" spans="2:15" ht="152.25" customHeight="1" x14ac:dyDescent="0.3">
      <c r="B37" s="34"/>
      <c r="C37" s="27" t="s">
        <v>25</v>
      </c>
      <c r="D37" s="27" t="s">
        <v>99</v>
      </c>
      <c r="E37" s="28" t="s">
        <v>129</v>
      </c>
      <c r="F37" s="28" t="s">
        <v>29</v>
      </c>
      <c r="G37" s="29"/>
      <c r="H37" s="30">
        <v>163</v>
      </c>
      <c r="I37" s="30">
        <v>138</v>
      </c>
      <c r="J37" s="30">
        <v>157</v>
      </c>
      <c r="K37" s="30">
        <v>227</v>
      </c>
      <c r="L37" s="30">
        <v>223</v>
      </c>
      <c r="M37" s="31">
        <f t="shared" si="0"/>
        <v>908</v>
      </c>
      <c r="N37" s="32">
        <v>24.99</v>
      </c>
      <c r="O37" s="32">
        <f t="shared" si="1"/>
        <v>22690.92</v>
      </c>
    </row>
    <row r="38" spans="2:15" ht="152.25" customHeight="1" x14ac:dyDescent="0.3">
      <c r="B38" s="34"/>
      <c r="C38" s="27" t="s">
        <v>65</v>
      </c>
      <c r="D38" s="27" t="s">
        <v>98</v>
      </c>
      <c r="E38" s="28" t="s">
        <v>122</v>
      </c>
      <c r="F38" s="28" t="s">
        <v>29</v>
      </c>
      <c r="G38" s="29"/>
      <c r="H38" s="30">
        <v>146</v>
      </c>
      <c r="I38" s="30">
        <v>179</v>
      </c>
      <c r="J38" s="30">
        <v>165</v>
      </c>
      <c r="K38" s="30">
        <v>105</v>
      </c>
      <c r="L38" s="30">
        <v>0</v>
      </c>
      <c r="M38" s="31">
        <f t="shared" si="0"/>
        <v>595</v>
      </c>
      <c r="N38" s="32">
        <v>19.989999999999998</v>
      </c>
      <c r="O38" s="32">
        <f t="shared" si="1"/>
        <v>11894.05</v>
      </c>
    </row>
    <row r="39" spans="2:15" ht="96" customHeight="1" x14ac:dyDescent="0.3">
      <c r="B39" s="34"/>
      <c r="C39" s="27" t="s">
        <v>64</v>
      </c>
      <c r="D39" s="27" t="s">
        <v>100</v>
      </c>
      <c r="E39" s="28" t="s">
        <v>122</v>
      </c>
      <c r="F39" s="28" t="s">
        <v>29</v>
      </c>
      <c r="G39" s="29"/>
      <c r="H39" s="30">
        <v>123</v>
      </c>
      <c r="I39" s="30">
        <v>167</v>
      </c>
      <c r="J39" s="30">
        <v>186</v>
      </c>
      <c r="K39" s="30">
        <v>163</v>
      </c>
      <c r="L39" s="30">
        <v>108</v>
      </c>
      <c r="M39" s="31">
        <f t="shared" si="0"/>
        <v>747</v>
      </c>
      <c r="N39" s="32">
        <v>19.989999999999998</v>
      </c>
      <c r="O39" s="32">
        <f t="shared" si="1"/>
        <v>14932.529999999999</v>
      </c>
    </row>
    <row r="40" spans="2:15" ht="65.25" customHeight="1" x14ac:dyDescent="0.25">
      <c r="B40" s="40"/>
      <c r="C40" s="27" t="s">
        <v>4</v>
      </c>
      <c r="D40" s="27" t="s">
        <v>101</v>
      </c>
      <c r="E40" s="28" t="s">
        <v>130</v>
      </c>
      <c r="F40" s="28" t="s">
        <v>42</v>
      </c>
      <c r="G40" s="29"/>
      <c r="H40" s="30">
        <v>96</v>
      </c>
      <c r="I40" s="30">
        <v>195</v>
      </c>
      <c r="J40" s="30">
        <v>181</v>
      </c>
      <c r="K40" s="30">
        <v>198</v>
      </c>
      <c r="L40" s="30">
        <v>141</v>
      </c>
      <c r="M40" s="31">
        <f t="shared" si="0"/>
        <v>811</v>
      </c>
      <c r="N40" s="32">
        <v>19.989999999999998</v>
      </c>
      <c r="O40" s="32">
        <f t="shared" si="1"/>
        <v>16211.89</v>
      </c>
    </row>
    <row r="41" spans="2:15" ht="65.25" customHeight="1" x14ac:dyDescent="0.25">
      <c r="B41" s="41"/>
      <c r="C41" s="27" t="s">
        <v>4</v>
      </c>
      <c r="D41" s="27" t="s">
        <v>101</v>
      </c>
      <c r="E41" s="28" t="s">
        <v>122</v>
      </c>
      <c r="F41" s="28" t="s">
        <v>29</v>
      </c>
      <c r="G41" s="29"/>
      <c r="H41" s="30">
        <v>99</v>
      </c>
      <c r="I41" s="30">
        <v>193</v>
      </c>
      <c r="J41" s="30">
        <v>191</v>
      </c>
      <c r="K41" s="30">
        <v>123</v>
      </c>
      <c r="L41" s="30">
        <v>125</v>
      </c>
      <c r="M41" s="31">
        <f t="shared" si="0"/>
        <v>731</v>
      </c>
      <c r="N41" s="32">
        <v>19.989999999999998</v>
      </c>
      <c r="O41" s="32">
        <f t="shared" si="1"/>
        <v>14612.689999999999</v>
      </c>
    </row>
    <row r="42" spans="2:15" ht="65.25" customHeight="1" x14ac:dyDescent="0.25">
      <c r="B42" s="42"/>
      <c r="C42" s="27" t="s">
        <v>4</v>
      </c>
      <c r="D42" s="27" t="s">
        <v>101</v>
      </c>
      <c r="E42" s="28" t="s">
        <v>131</v>
      </c>
      <c r="F42" s="28" t="s">
        <v>52</v>
      </c>
      <c r="G42" s="29"/>
      <c r="H42" s="30">
        <v>110</v>
      </c>
      <c r="I42" s="30">
        <v>171</v>
      </c>
      <c r="J42" s="30">
        <v>156</v>
      </c>
      <c r="K42" s="30">
        <v>134</v>
      </c>
      <c r="L42" s="30">
        <v>120</v>
      </c>
      <c r="M42" s="31">
        <f t="shared" si="0"/>
        <v>691</v>
      </c>
      <c r="N42" s="32">
        <v>19.989999999999998</v>
      </c>
      <c r="O42" s="32">
        <f t="shared" si="1"/>
        <v>13813.089999999998</v>
      </c>
    </row>
    <row r="43" spans="2:15" ht="75.75" customHeight="1" x14ac:dyDescent="0.25">
      <c r="B43" s="40"/>
      <c r="C43" s="27" t="s">
        <v>6</v>
      </c>
      <c r="D43" s="27" t="s">
        <v>102</v>
      </c>
      <c r="E43" s="28" t="s">
        <v>122</v>
      </c>
      <c r="F43" s="28" t="s">
        <v>29</v>
      </c>
      <c r="G43" s="29"/>
      <c r="H43" s="30">
        <v>267</v>
      </c>
      <c r="I43" s="30">
        <v>337</v>
      </c>
      <c r="J43" s="30">
        <v>337</v>
      </c>
      <c r="K43" s="30">
        <v>121</v>
      </c>
      <c r="L43" s="30">
        <v>126</v>
      </c>
      <c r="M43" s="31">
        <f t="shared" si="0"/>
        <v>1188</v>
      </c>
      <c r="N43" s="32">
        <v>14.99</v>
      </c>
      <c r="O43" s="32">
        <f t="shared" si="1"/>
        <v>17808.12</v>
      </c>
    </row>
    <row r="44" spans="2:15" ht="75.75" customHeight="1" x14ac:dyDescent="0.25">
      <c r="B44" s="42"/>
      <c r="C44" s="27" t="s">
        <v>6</v>
      </c>
      <c r="D44" s="27" t="s">
        <v>102</v>
      </c>
      <c r="E44" s="28" t="s">
        <v>44</v>
      </c>
      <c r="F44" s="28" t="s">
        <v>31</v>
      </c>
      <c r="G44" s="29"/>
      <c r="H44" s="30">
        <v>267</v>
      </c>
      <c r="I44" s="30">
        <v>337</v>
      </c>
      <c r="J44" s="30">
        <v>337</v>
      </c>
      <c r="K44" s="30">
        <v>126</v>
      </c>
      <c r="L44" s="30">
        <v>126</v>
      </c>
      <c r="M44" s="31">
        <f t="shared" si="0"/>
        <v>1193</v>
      </c>
      <c r="N44" s="32">
        <v>14.99</v>
      </c>
      <c r="O44" s="32">
        <f t="shared" si="1"/>
        <v>17883.07</v>
      </c>
    </row>
    <row r="45" spans="2:15" ht="162.75" customHeight="1" x14ac:dyDescent="0.3">
      <c r="B45" s="34"/>
      <c r="C45" s="27" t="s">
        <v>23</v>
      </c>
      <c r="D45" s="27" t="s">
        <v>103</v>
      </c>
      <c r="E45" s="28" t="s">
        <v>129</v>
      </c>
      <c r="F45" s="28" t="s">
        <v>29</v>
      </c>
      <c r="G45" s="29"/>
      <c r="H45" s="30">
        <v>199</v>
      </c>
      <c r="I45" s="30">
        <v>173</v>
      </c>
      <c r="J45" s="30">
        <v>185</v>
      </c>
      <c r="K45" s="30">
        <v>123</v>
      </c>
      <c r="L45" s="30">
        <v>89</v>
      </c>
      <c r="M45" s="31">
        <f t="shared" si="0"/>
        <v>769</v>
      </c>
      <c r="N45" s="32">
        <v>16.989999999999998</v>
      </c>
      <c r="O45" s="32">
        <f t="shared" si="1"/>
        <v>13065.31</v>
      </c>
    </row>
    <row r="46" spans="2:15" ht="114" customHeight="1" x14ac:dyDescent="0.3">
      <c r="B46" s="34"/>
      <c r="C46" s="27" t="s">
        <v>22</v>
      </c>
      <c r="D46" s="27" t="s">
        <v>104</v>
      </c>
      <c r="E46" s="28" t="s">
        <v>122</v>
      </c>
      <c r="F46" s="28" t="s">
        <v>29</v>
      </c>
      <c r="G46" s="29"/>
      <c r="H46" s="30">
        <v>123</v>
      </c>
      <c r="I46" s="30">
        <v>185</v>
      </c>
      <c r="J46" s="30">
        <v>185</v>
      </c>
      <c r="K46" s="30">
        <v>123</v>
      </c>
      <c r="L46" s="30">
        <v>123</v>
      </c>
      <c r="M46" s="31">
        <f t="shared" si="0"/>
        <v>739</v>
      </c>
      <c r="N46" s="32">
        <v>14.99</v>
      </c>
      <c r="O46" s="32">
        <f t="shared" si="1"/>
        <v>11077.61</v>
      </c>
    </row>
    <row r="47" spans="2:15" ht="156" customHeight="1" x14ac:dyDescent="0.3">
      <c r="B47" s="34"/>
      <c r="C47" s="27" t="s">
        <v>49</v>
      </c>
      <c r="D47" s="27" t="s">
        <v>105</v>
      </c>
      <c r="E47" s="28" t="s">
        <v>131</v>
      </c>
      <c r="F47" s="28" t="s">
        <v>53</v>
      </c>
      <c r="G47" s="29"/>
      <c r="H47" s="30">
        <v>123</v>
      </c>
      <c r="I47" s="30">
        <v>185</v>
      </c>
      <c r="J47" s="30">
        <v>185</v>
      </c>
      <c r="K47" s="30">
        <v>123</v>
      </c>
      <c r="L47" s="30">
        <v>122</v>
      </c>
      <c r="M47" s="31">
        <f t="shared" si="0"/>
        <v>738</v>
      </c>
      <c r="N47" s="32">
        <v>16.989999999999998</v>
      </c>
      <c r="O47" s="32">
        <f t="shared" si="1"/>
        <v>12538.619999999999</v>
      </c>
    </row>
    <row r="48" spans="2:15" ht="162.75" customHeight="1" x14ac:dyDescent="0.3">
      <c r="B48" s="34"/>
      <c r="C48" s="27" t="s">
        <v>51</v>
      </c>
      <c r="D48" s="27" t="s">
        <v>106</v>
      </c>
      <c r="E48" s="28" t="s">
        <v>122</v>
      </c>
      <c r="F48" s="28" t="s">
        <v>29</v>
      </c>
      <c r="G48" s="29"/>
      <c r="H48" s="30">
        <v>145</v>
      </c>
      <c r="I48" s="30">
        <v>251</v>
      </c>
      <c r="J48" s="30">
        <v>56</v>
      </c>
      <c r="K48" s="30">
        <v>156</v>
      </c>
      <c r="L48" s="30">
        <v>129</v>
      </c>
      <c r="M48" s="31">
        <f t="shared" si="0"/>
        <v>737</v>
      </c>
      <c r="N48" s="32">
        <v>19.989999999999998</v>
      </c>
      <c r="O48" s="32">
        <f t="shared" si="1"/>
        <v>14732.63</v>
      </c>
    </row>
    <row r="49" spans="2:15" ht="108.75" customHeight="1" x14ac:dyDescent="0.3">
      <c r="B49" s="34"/>
      <c r="C49" s="27" t="s">
        <v>48</v>
      </c>
      <c r="D49" s="27" t="s">
        <v>107</v>
      </c>
      <c r="E49" s="28" t="s">
        <v>131</v>
      </c>
      <c r="F49" s="28" t="s">
        <v>60</v>
      </c>
      <c r="G49" s="29"/>
      <c r="H49" s="30">
        <v>117</v>
      </c>
      <c r="I49" s="30">
        <v>165</v>
      </c>
      <c r="J49" s="30">
        <v>174</v>
      </c>
      <c r="K49" s="30">
        <v>123</v>
      </c>
      <c r="L49" s="30">
        <v>84</v>
      </c>
      <c r="M49" s="31">
        <f t="shared" si="0"/>
        <v>663</v>
      </c>
      <c r="N49" s="32">
        <v>19.989999999999998</v>
      </c>
      <c r="O49" s="32">
        <f t="shared" si="1"/>
        <v>13253.369999999999</v>
      </c>
    </row>
    <row r="50" spans="2:15" ht="120.75" customHeight="1" x14ac:dyDescent="0.3">
      <c r="B50" s="34"/>
      <c r="C50" s="27" t="s">
        <v>50</v>
      </c>
      <c r="D50" s="27" t="s">
        <v>108</v>
      </c>
      <c r="E50" s="28" t="s">
        <v>122</v>
      </c>
      <c r="F50" s="28" t="s">
        <v>29</v>
      </c>
      <c r="G50" s="29"/>
      <c r="H50" s="30">
        <v>105</v>
      </c>
      <c r="I50" s="30">
        <v>298</v>
      </c>
      <c r="J50" s="30">
        <v>159</v>
      </c>
      <c r="K50" s="30">
        <v>106</v>
      </c>
      <c r="L50" s="30">
        <v>106</v>
      </c>
      <c r="M50" s="31">
        <f t="shared" si="0"/>
        <v>774</v>
      </c>
      <c r="N50" s="32">
        <v>19.989999999999998</v>
      </c>
      <c r="O50" s="32">
        <f t="shared" si="1"/>
        <v>15472.259999999998</v>
      </c>
    </row>
    <row r="51" spans="2:15" ht="131.25" customHeight="1" x14ac:dyDescent="0.3">
      <c r="B51" s="34"/>
      <c r="C51" s="27" t="s">
        <v>24</v>
      </c>
      <c r="D51" s="27" t="s">
        <v>109</v>
      </c>
      <c r="E51" s="28" t="s">
        <v>122</v>
      </c>
      <c r="F51" s="28" t="s">
        <v>29</v>
      </c>
      <c r="G51" s="29"/>
      <c r="H51" s="30">
        <v>116</v>
      </c>
      <c r="I51" s="30">
        <v>182</v>
      </c>
      <c r="J51" s="30">
        <v>151</v>
      </c>
      <c r="K51" s="30">
        <v>123</v>
      </c>
      <c r="L51" s="30">
        <v>117</v>
      </c>
      <c r="M51" s="31">
        <f t="shared" si="0"/>
        <v>689</v>
      </c>
      <c r="N51" s="32">
        <v>26.99</v>
      </c>
      <c r="O51" s="32">
        <f t="shared" si="1"/>
        <v>18596.11</v>
      </c>
    </row>
    <row r="52" spans="2:15" ht="131.25" customHeight="1" x14ac:dyDescent="0.25">
      <c r="B52" s="48" t="s">
        <v>138</v>
      </c>
      <c r="C52" s="49"/>
      <c r="D52" s="49"/>
      <c r="E52" s="49"/>
      <c r="F52" s="49"/>
      <c r="G52" s="49"/>
      <c r="H52" s="49"/>
      <c r="I52" s="49"/>
      <c r="J52" s="49"/>
      <c r="K52" s="49"/>
      <c r="L52" s="50"/>
      <c r="M52" s="31">
        <f>SUM(M4:M51)</f>
        <v>36123</v>
      </c>
      <c r="N52" s="31"/>
      <c r="O52" s="35">
        <f>SUM(O1:O51)</f>
        <v>716847.7699999999</v>
      </c>
    </row>
    <row r="53" spans="2:15" ht="75.75" customHeight="1" x14ac:dyDescent="0.3">
      <c r="B53" s="33"/>
      <c r="C53" s="55" t="s">
        <v>121</v>
      </c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</row>
    <row r="54" spans="2:15" ht="75.75" customHeight="1" x14ac:dyDescent="0.25">
      <c r="B54" s="43"/>
      <c r="C54" s="27" t="s">
        <v>3</v>
      </c>
      <c r="D54" s="27" t="s">
        <v>110</v>
      </c>
      <c r="E54" s="36" t="s">
        <v>132</v>
      </c>
      <c r="F54" s="28" t="s">
        <v>75</v>
      </c>
      <c r="G54" s="29">
        <v>12</v>
      </c>
      <c r="H54" s="37">
        <v>123</v>
      </c>
      <c r="I54" s="37">
        <v>195</v>
      </c>
      <c r="J54" s="37">
        <v>242</v>
      </c>
      <c r="K54" s="37">
        <v>219</v>
      </c>
      <c r="L54" s="37">
        <v>141</v>
      </c>
      <c r="M54" s="30">
        <f>SUM(H54:L54)</f>
        <v>920</v>
      </c>
      <c r="N54" s="38">
        <v>24.99</v>
      </c>
      <c r="O54" s="38">
        <f>N54*M54</f>
        <v>22990.799999999999</v>
      </c>
    </row>
    <row r="55" spans="2:15" ht="75.75" customHeight="1" x14ac:dyDescent="0.25">
      <c r="B55" s="43"/>
      <c r="C55" s="27" t="s">
        <v>3</v>
      </c>
      <c r="D55" s="27" t="s">
        <v>110</v>
      </c>
      <c r="E55" s="36" t="s">
        <v>43</v>
      </c>
      <c r="F55" s="28" t="s">
        <v>76</v>
      </c>
      <c r="G55" s="29">
        <v>12</v>
      </c>
      <c r="H55" s="37">
        <v>254</v>
      </c>
      <c r="I55" s="37">
        <v>256</v>
      </c>
      <c r="J55" s="37">
        <v>450</v>
      </c>
      <c r="K55" s="37">
        <v>196</v>
      </c>
      <c r="L55" s="37">
        <v>180</v>
      </c>
      <c r="M55" s="30">
        <f t="shared" ref="M55:M75" si="2">SUM(H55:L55)</f>
        <v>1336</v>
      </c>
      <c r="N55" s="38">
        <v>24.99</v>
      </c>
      <c r="O55" s="38">
        <f t="shared" ref="O55:O75" si="3">N55*M55</f>
        <v>33386.639999999999</v>
      </c>
    </row>
    <row r="56" spans="2:15" ht="75.75" customHeight="1" x14ac:dyDescent="0.25">
      <c r="B56" s="43"/>
      <c r="C56" s="27" t="s">
        <v>3</v>
      </c>
      <c r="D56" s="27" t="s">
        <v>110</v>
      </c>
      <c r="E56" s="36" t="s">
        <v>122</v>
      </c>
      <c r="F56" s="28" t="s">
        <v>77</v>
      </c>
      <c r="G56" s="29">
        <v>12</v>
      </c>
      <c r="H56" s="37">
        <v>118</v>
      </c>
      <c r="I56" s="37">
        <v>241</v>
      </c>
      <c r="J56" s="37">
        <v>190</v>
      </c>
      <c r="K56" s="37">
        <v>300</v>
      </c>
      <c r="L56" s="37">
        <v>87</v>
      </c>
      <c r="M56" s="30">
        <f t="shared" si="2"/>
        <v>936</v>
      </c>
      <c r="N56" s="38">
        <v>24.99</v>
      </c>
      <c r="O56" s="38">
        <f t="shared" si="3"/>
        <v>23390.639999999999</v>
      </c>
    </row>
    <row r="57" spans="2:15" ht="75.75" customHeight="1" x14ac:dyDescent="0.25">
      <c r="B57" s="43"/>
      <c r="C57" s="27" t="s">
        <v>3</v>
      </c>
      <c r="D57" s="27" t="s">
        <v>110</v>
      </c>
      <c r="E57" s="36" t="s">
        <v>123</v>
      </c>
      <c r="F57" s="28" t="s">
        <v>78</v>
      </c>
      <c r="G57" s="29">
        <v>12</v>
      </c>
      <c r="H57" s="37">
        <v>180</v>
      </c>
      <c r="I57" s="37">
        <v>179</v>
      </c>
      <c r="J57" s="37">
        <v>219</v>
      </c>
      <c r="K57" s="37">
        <v>91</v>
      </c>
      <c r="L57" s="37">
        <v>175</v>
      </c>
      <c r="M57" s="30">
        <f t="shared" si="2"/>
        <v>844</v>
      </c>
      <c r="N57" s="38">
        <v>24.99</v>
      </c>
      <c r="O57" s="38">
        <f t="shared" si="3"/>
        <v>21091.559999999998</v>
      </c>
    </row>
    <row r="58" spans="2:15" ht="75.75" customHeight="1" x14ac:dyDescent="0.25">
      <c r="B58" s="43"/>
      <c r="C58" s="27" t="s">
        <v>3</v>
      </c>
      <c r="D58" s="27" t="s">
        <v>110</v>
      </c>
      <c r="E58" s="36" t="s">
        <v>133</v>
      </c>
      <c r="F58" s="28" t="s">
        <v>81</v>
      </c>
      <c r="G58" s="29">
        <v>12</v>
      </c>
      <c r="H58" s="37">
        <v>205</v>
      </c>
      <c r="I58" s="37">
        <v>200</v>
      </c>
      <c r="J58" s="37">
        <v>175</v>
      </c>
      <c r="K58" s="37">
        <v>108</v>
      </c>
      <c r="L58" s="37">
        <v>163</v>
      </c>
      <c r="M58" s="30">
        <f t="shared" si="2"/>
        <v>851</v>
      </c>
      <c r="N58" s="38">
        <v>24.99</v>
      </c>
      <c r="O58" s="38">
        <f t="shared" si="3"/>
        <v>21266.489999999998</v>
      </c>
    </row>
    <row r="59" spans="2:15" ht="75.75" customHeight="1" x14ac:dyDescent="0.25">
      <c r="B59" s="43"/>
      <c r="C59" s="27" t="s">
        <v>3</v>
      </c>
      <c r="D59" s="27" t="s">
        <v>110</v>
      </c>
      <c r="E59" s="36" t="s">
        <v>73</v>
      </c>
      <c r="F59" s="28" t="s">
        <v>79</v>
      </c>
      <c r="G59" s="29">
        <v>12</v>
      </c>
      <c r="H59" s="37">
        <v>150</v>
      </c>
      <c r="I59" s="37">
        <v>152</v>
      </c>
      <c r="J59" s="37">
        <v>96</v>
      </c>
      <c r="K59" s="37">
        <v>106</v>
      </c>
      <c r="L59" s="37">
        <v>125</v>
      </c>
      <c r="M59" s="30">
        <f t="shared" si="2"/>
        <v>629</v>
      </c>
      <c r="N59" s="38">
        <v>24.99</v>
      </c>
      <c r="O59" s="38">
        <f t="shared" si="3"/>
        <v>15718.71</v>
      </c>
    </row>
    <row r="60" spans="2:15" ht="75.75" customHeight="1" x14ac:dyDescent="0.25">
      <c r="B60" s="43"/>
      <c r="C60" s="27" t="s">
        <v>3</v>
      </c>
      <c r="D60" s="27" t="s">
        <v>110</v>
      </c>
      <c r="E60" s="36" t="s">
        <v>134</v>
      </c>
      <c r="F60" s="28" t="s">
        <v>80</v>
      </c>
      <c r="G60" s="29">
        <v>12</v>
      </c>
      <c r="H60" s="37">
        <v>200</v>
      </c>
      <c r="I60" s="37">
        <v>178</v>
      </c>
      <c r="J60" s="37">
        <v>52</v>
      </c>
      <c r="K60" s="37">
        <v>200</v>
      </c>
      <c r="L60" s="37">
        <v>158</v>
      </c>
      <c r="M60" s="30">
        <f t="shared" si="2"/>
        <v>788</v>
      </c>
      <c r="N60" s="38">
        <v>24.99</v>
      </c>
      <c r="O60" s="38">
        <f t="shared" si="3"/>
        <v>19692.12</v>
      </c>
    </row>
    <row r="61" spans="2:15" ht="75.75" customHeight="1" x14ac:dyDescent="0.25">
      <c r="B61" s="43"/>
      <c r="C61" s="27" t="s">
        <v>3</v>
      </c>
      <c r="D61" s="27" t="s">
        <v>110</v>
      </c>
      <c r="E61" s="36" t="s">
        <v>74</v>
      </c>
      <c r="F61" s="28" t="s">
        <v>54</v>
      </c>
      <c r="G61" s="29">
        <v>12</v>
      </c>
      <c r="H61" s="37">
        <v>271</v>
      </c>
      <c r="I61" s="37">
        <v>143</v>
      </c>
      <c r="J61" s="37">
        <v>77</v>
      </c>
      <c r="K61" s="37">
        <v>252</v>
      </c>
      <c r="L61" s="37">
        <v>296</v>
      </c>
      <c r="M61" s="30">
        <f t="shared" si="2"/>
        <v>1039</v>
      </c>
      <c r="N61" s="38">
        <v>24.99</v>
      </c>
      <c r="O61" s="38">
        <f t="shared" si="3"/>
        <v>25964.609999999997</v>
      </c>
    </row>
    <row r="62" spans="2:15" ht="75.75" customHeight="1" x14ac:dyDescent="0.25">
      <c r="B62" s="40"/>
      <c r="C62" s="27" t="s">
        <v>63</v>
      </c>
      <c r="D62" s="27" t="s">
        <v>111</v>
      </c>
      <c r="E62" s="28" t="s">
        <v>122</v>
      </c>
      <c r="F62" s="28" t="s">
        <v>29</v>
      </c>
      <c r="G62" s="29">
        <v>12</v>
      </c>
      <c r="H62" s="30">
        <v>115</v>
      </c>
      <c r="I62" s="30">
        <v>356</v>
      </c>
      <c r="J62" s="30">
        <v>103</v>
      </c>
      <c r="K62" s="30">
        <v>289</v>
      </c>
      <c r="L62" s="30">
        <v>136</v>
      </c>
      <c r="M62" s="30">
        <f t="shared" si="2"/>
        <v>999</v>
      </c>
      <c r="N62" s="32">
        <v>19.989999999999998</v>
      </c>
      <c r="O62" s="38">
        <f t="shared" si="3"/>
        <v>19970.009999999998</v>
      </c>
    </row>
    <row r="63" spans="2:15" ht="75.75" customHeight="1" x14ac:dyDescent="0.25">
      <c r="B63" s="42"/>
      <c r="C63" s="27" t="s">
        <v>63</v>
      </c>
      <c r="D63" s="27" t="s">
        <v>111</v>
      </c>
      <c r="E63" s="28" t="s">
        <v>43</v>
      </c>
      <c r="F63" s="28" t="s">
        <v>33</v>
      </c>
      <c r="G63" s="29">
        <v>12</v>
      </c>
      <c r="H63" s="30">
        <v>287</v>
      </c>
      <c r="I63" s="30">
        <v>315</v>
      </c>
      <c r="J63" s="30">
        <v>409</v>
      </c>
      <c r="K63" s="30">
        <v>349</v>
      </c>
      <c r="L63" s="30">
        <v>175</v>
      </c>
      <c r="M63" s="30">
        <f t="shared" si="2"/>
        <v>1535</v>
      </c>
      <c r="N63" s="32">
        <v>19.989999999999998</v>
      </c>
      <c r="O63" s="38">
        <f t="shared" si="3"/>
        <v>30684.649999999998</v>
      </c>
    </row>
    <row r="64" spans="2:15" ht="75.75" customHeight="1" x14ac:dyDescent="0.25">
      <c r="B64" s="40"/>
      <c r="C64" s="27" t="s">
        <v>0</v>
      </c>
      <c r="D64" s="27" t="s">
        <v>112</v>
      </c>
      <c r="E64" s="28" t="s">
        <v>132</v>
      </c>
      <c r="F64" s="28" t="s">
        <v>32</v>
      </c>
      <c r="G64" s="29">
        <v>13</v>
      </c>
      <c r="H64" s="30">
        <v>158</v>
      </c>
      <c r="I64" s="30">
        <v>232</v>
      </c>
      <c r="J64" s="30">
        <v>255</v>
      </c>
      <c r="K64" s="30">
        <v>196</v>
      </c>
      <c r="L64" s="30">
        <v>117</v>
      </c>
      <c r="M64" s="30">
        <f t="shared" si="2"/>
        <v>958</v>
      </c>
      <c r="N64" s="32">
        <v>15.99</v>
      </c>
      <c r="O64" s="38">
        <f t="shared" si="3"/>
        <v>15318.42</v>
      </c>
    </row>
    <row r="65" spans="2:15" ht="75.75" customHeight="1" x14ac:dyDescent="0.25">
      <c r="B65" s="41"/>
      <c r="C65" s="27" t="s">
        <v>0</v>
      </c>
      <c r="D65" s="27" t="s">
        <v>112</v>
      </c>
      <c r="E65" s="28" t="s">
        <v>43</v>
      </c>
      <c r="F65" s="28" t="s">
        <v>33</v>
      </c>
      <c r="G65" s="29">
        <v>13</v>
      </c>
      <c r="H65" s="30">
        <v>134</v>
      </c>
      <c r="I65" s="30">
        <v>225</v>
      </c>
      <c r="J65" s="30">
        <v>225</v>
      </c>
      <c r="K65" s="30">
        <v>195</v>
      </c>
      <c r="L65" s="30">
        <v>202</v>
      </c>
      <c r="M65" s="30">
        <f t="shared" si="2"/>
        <v>981</v>
      </c>
      <c r="N65" s="32">
        <v>15.99</v>
      </c>
      <c r="O65" s="38">
        <f t="shared" si="3"/>
        <v>15686.19</v>
      </c>
    </row>
    <row r="66" spans="2:15" ht="75.75" customHeight="1" x14ac:dyDescent="0.25">
      <c r="B66" s="42"/>
      <c r="C66" s="27" t="s">
        <v>0</v>
      </c>
      <c r="D66" s="27" t="s">
        <v>112</v>
      </c>
      <c r="E66" s="28" t="s">
        <v>122</v>
      </c>
      <c r="F66" s="28" t="s">
        <v>29</v>
      </c>
      <c r="G66" s="29">
        <v>13</v>
      </c>
      <c r="H66" s="30">
        <v>0</v>
      </c>
      <c r="I66" s="30">
        <v>205</v>
      </c>
      <c r="J66" s="30">
        <v>186</v>
      </c>
      <c r="K66" s="30">
        <v>185</v>
      </c>
      <c r="L66" s="30">
        <v>175</v>
      </c>
      <c r="M66" s="30">
        <f t="shared" si="2"/>
        <v>751</v>
      </c>
      <c r="N66" s="32">
        <v>15.99</v>
      </c>
      <c r="O66" s="38">
        <f t="shared" si="3"/>
        <v>12008.49</v>
      </c>
    </row>
    <row r="67" spans="2:15" ht="75.75" customHeight="1" x14ac:dyDescent="0.25">
      <c r="B67" s="40"/>
      <c r="C67" s="27" t="s">
        <v>67</v>
      </c>
      <c r="D67" s="27" t="s">
        <v>113</v>
      </c>
      <c r="E67" s="28" t="s">
        <v>122</v>
      </c>
      <c r="F67" s="28" t="s">
        <v>29</v>
      </c>
      <c r="G67" s="29">
        <v>13</v>
      </c>
      <c r="H67" s="30">
        <v>329</v>
      </c>
      <c r="I67" s="30">
        <v>480</v>
      </c>
      <c r="J67" s="30">
        <v>412</v>
      </c>
      <c r="K67" s="30">
        <v>374</v>
      </c>
      <c r="L67" s="30">
        <v>241</v>
      </c>
      <c r="M67" s="30">
        <f t="shared" si="2"/>
        <v>1836</v>
      </c>
      <c r="N67" s="32">
        <v>15.99</v>
      </c>
      <c r="O67" s="38">
        <f t="shared" si="3"/>
        <v>29357.64</v>
      </c>
    </row>
    <row r="68" spans="2:15" ht="75.75" customHeight="1" x14ac:dyDescent="0.25">
      <c r="B68" s="42"/>
      <c r="C68" s="27" t="s">
        <v>67</v>
      </c>
      <c r="D68" s="27" t="s">
        <v>113</v>
      </c>
      <c r="E68" s="28" t="s">
        <v>43</v>
      </c>
      <c r="F68" s="28" t="s">
        <v>33</v>
      </c>
      <c r="G68" s="29">
        <v>13</v>
      </c>
      <c r="H68" s="30">
        <v>325</v>
      </c>
      <c r="I68" s="30">
        <v>443</v>
      </c>
      <c r="J68" s="30">
        <v>425</v>
      </c>
      <c r="K68" s="30">
        <v>316</v>
      </c>
      <c r="L68" s="30">
        <v>235</v>
      </c>
      <c r="M68" s="30">
        <f t="shared" si="2"/>
        <v>1744</v>
      </c>
      <c r="N68" s="32">
        <v>15.99</v>
      </c>
      <c r="O68" s="38">
        <f t="shared" si="3"/>
        <v>27886.560000000001</v>
      </c>
    </row>
    <row r="69" spans="2:15" ht="75.75" customHeight="1" x14ac:dyDescent="0.25">
      <c r="B69" s="40"/>
      <c r="C69" s="27" t="s">
        <v>2</v>
      </c>
      <c r="D69" s="27" t="s">
        <v>137</v>
      </c>
      <c r="E69" s="28" t="s">
        <v>132</v>
      </c>
      <c r="F69" s="28" t="s">
        <v>32</v>
      </c>
      <c r="G69" s="29">
        <v>14</v>
      </c>
      <c r="H69" s="30">
        <v>150</v>
      </c>
      <c r="I69" s="30">
        <v>225</v>
      </c>
      <c r="J69" s="30">
        <v>226</v>
      </c>
      <c r="K69" s="30">
        <v>207</v>
      </c>
      <c r="L69" s="30">
        <v>200</v>
      </c>
      <c r="M69" s="30">
        <f t="shared" si="2"/>
        <v>1008</v>
      </c>
      <c r="N69" s="32">
        <v>17.989999999999998</v>
      </c>
      <c r="O69" s="38">
        <f t="shared" si="3"/>
        <v>18133.919999999998</v>
      </c>
    </row>
    <row r="70" spans="2:15" ht="75.75" customHeight="1" x14ac:dyDescent="0.25">
      <c r="B70" s="41"/>
      <c r="C70" s="27" t="s">
        <v>2</v>
      </c>
      <c r="D70" s="27" t="s">
        <v>137</v>
      </c>
      <c r="E70" s="28" t="s">
        <v>43</v>
      </c>
      <c r="F70" s="28" t="s">
        <v>33</v>
      </c>
      <c r="G70" s="29">
        <v>14</v>
      </c>
      <c r="H70" s="30">
        <v>140</v>
      </c>
      <c r="I70" s="30">
        <v>170</v>
      </c>
      <c r="J70" s="30">
        <v>225</v>
      </c>
      <c r="K70" s="30">
        <v>189</v>
      </c>
      <c r="L70" s="30">
        <v>130</v>
      </c>
      <c r="M70" s="30">
        <f t="shared" si="2"/>
        <v>854</v>
      </c>
      <c r="N70" s="32">
        <v>17.989999999999998</v>
      </c>
      <c r="O70" s="38">
        <f t="shared" si="3"/>
        <v>15363.46</v>
      </c>
    </row>
    <row r="71" spans="2:15" ht="75.75" customHeight="1" x14ac:dyDescent="0.25">
      <c r="B71" s="42"/>
      <c r="C71" s="27" t="s">
        <v>2</v>
      </c>
      <c r="D71" s="27" t="s">
        <v>137</v>
      </c>
      <c r="E71" s="28" t="s">
        <v>122</v>
      </c>
      <c r="F71" s="28" t="s">
        <v>29</v>
      </c>
      <c r="G71" s="29">
        <v>14</v>
      </c>
      <c r="H71" s="30">
        <v>223</v>
      </c>
      <c r="I71" s="30">
        <v>224</v>
      </c>
      <c r="J71" s="30">
        <v>212</v>
      </c>
      <c r="K71" s="30">
        <v>183</v>
      </c>
      <c r="L71" s="30">
        <v>222</v>
      </c>
      <c r="M71" s="30">
        <f t="shared" si="2"/>
        <v>1064</v>
      </c>
      <c r="N71" s="32">
        <v>17.989999999999998</v>
      </c>
      <c r="O71" s="38">
        <f t="shared" si="3"/>
        <v>19141.359999999997</v>
      </c>
    </row>
    <row r="72" spans="2:15" ht="102.75" customHeight="1" x14ac:dyDescent="0.3">
      <c r="B72" s="34"/>
      <c r="C72" s="27" t="s">
        <v>61</v>
      </c>
      <c r="D72" s="27" t="s">
        <v>114</v>
      </c>
      <c r="E72" s="28" t="s">
        <v>135</v>
      </c>
      <c r="F72" s="28" t="s">
        <v>62</v>
      </c>
      <c r="G72" s="29">
        <v>14</v>
      </c>
      <c r="H72" s="30">
        <v>246</v>
      </c>
      <c r="I72" s="30">
        <v>374</v>
      </c>
      <c r="J72" s="30">
        <v>356</v>
      </c>
      <c r="K72" s="30">
        <v>241</v>
      </c>
      <c r="L72" s="30">
        <v>191</v>
      </c>
      <c r="M72" s="30">
        <f t="shared" si="2"/>
        <v>1408</v>
      </c>
      <c r="N72" s="32">
        <v>26.99</v>
      </c>
      <c r="O72" s="38">
        <f t="shared" si="3"/>
        <v>38001.919999999998</v>
      </c>
    </row>
    <row r="73" spans="2:15" ht="122.25" customHeight="1" x14ac:dyDescent="0.25">
      <c r="B73" s="40"/>
      <c r="C73" s="27" t="s">
        <v>57</v>
      </c>
      <c r="D73" s="27" t="s">
        <v>115</v>
      </c>
      <c r="E73" s="28" t="s">
        <v>122</v>
      </c>
      <c r="F73" s="28" t="s">
        <v>29</v>
      </c>
      <c r="G73" s="29">
        <v>14</v>
      </c>
      <c r="H73" s="30">
        <v>198</v>
      </c>
      <c r="I73" s="30">
        <v>313</v>
      </c>
      <c r="J73" s="30">
        <v>236</v>
      </c>
      <c r="K73" s="30">
        <v>246</v>
      </c>
      <c r="L73" s="30">
        <v>117</v>
      </c>
      <c r="M73" s="30">
        <f t="shared" si="2"/>
        <v>1110</v>
      </c>
      <c r="N73" s="32">
        <v>26.99</v>
      </c>
      <c r="O73" s="38">
        <f t="shared" si="3"/>
        <v>29958.899999999998</v>
      </c>
    </row>
    <row r="74" spans="2:15" ht="75.75" customHeight="1" x14ac:dyDescent="0.25">
      <c r="B74" s="41"/>
      <c r="C74" s="27" t="s">
        <v>57</v>
      </c>
      <c r="D74" s="27" t="s">
        <v>115</v>
      </c>
      <c r="E74" s="28" t="s">
        <v>43</v>
      </c>
      <c r="F74" s="28" t="s">
        <v>33</v>
      </c>
      <c r="G74" s="29">
        <v>14</v>
      </c>
      <c r="H74" s="30">
        <v>224</v>
      </c>
      <c r="I74" s="30">
        <v>247</v>
      </c>
      <c r="J74" s="30">
        <v>265</v>
      </c>
      <c r="K74" s="30">
        <v>246</v>
      </c>
      <c r="L74" s="30">
        <v>246</v>
      </c>
      <c r="M74" s="30">
        <f t="shared" si="2"/>
        <v>1228</v>
      </c>
      <c r="N74" s="32">
        <v>26.99</v>
      </c>
      <c r="O74" s="38">
        <f t="shared" si="3"/>
        <v>33143.72</v>
      </c>
    </row>
    <row r="75" spans="2:15" ht="75.75" customHeight="1" x14ac:dyDescent="0.25">
      <c r="B75" s="42"/>
      <c r="C75" s="27" t="s">
        <v>57</v>
      </c>
      <c r="D75" s="27" t="s">
        <v>115</v>
      </c>
      <c r="E75" s="28" t="s">
        <v>123</v>
      </c>
      <c r="F75" s="28" t="s">
        <v>56</v>
      </c>
      <c r="G75" s="29">
        <v>14</v>
      </c>
      <c r="H75" s="30">
        <v>224</v>
      </c>
      <c r="I75" s="30">
        <v>278</v>
      </c>
      <c r="J75" s="30">
        <v>284</v>
      </c>
      <c r="K75" s="30">
        <v>191</v>
      </c>
      <c r="L75" s="30">
        <v>191</v>
      </c>
      <c r="M75" s="30">
        <f t="shared" si="2"/>
        <v>1168</v>
      </c>
      <c r="N75" s="32">
        <v>26.99</v>
      </c>
      <c r="O75" s="38">
        <f t="shared" si="3"/>
        <v>31524.32</v>
      </c>
    </row>
    <row r="76" spans="2:15" x14ac:dyDescent="0.25">
      <c r="B76" s="51" t="s">
        <v>138</v>
      </c>
      <c r="C76" s="52"/>
      <c r="D76" s="52"/>
      <c r="E76" s="52"/>
      <c r="F76" s="52"/>
      <c r="G76" s="52"/>
      <c r="H76" s="52"/>
      <c r="I76" s="52"/>
      <c r="J76" s="52"/>
      <c r="K76" s="52"/>
      <c r="L76" s="53"/>
      <c r="M76" s="39">
        <f>SUM(M54:M75)</f>
        <v>23987</v>
      </c>
      <c r="N76" s="32"/>
      <c r="O76" s="38">
        <f>SUM(O54:O75)</f>
        <v>519681.12999999995</v>
      </c>
    </row>
  </sheetData>
  <mergeCells count="26">
    <mergeCell ref="B76:L76"/>
    <mergeCell ref="Q5:S5"/>
    <mergeCell ref="C53:O53"/>
    <mergeCell ref="Q6:S6"/>
    <mergeCell ref="B4:B6"/>
    <mergeCell ref="B7:B9"/>
    <mergeCell ref="B10:B12"/>
    <mergeCell ref="B13:B15"/>
    <mergeCell ref="B16:B18"/>
    <mergeCell ref="B25:B26"/>
    <mergeCell ref="Q7:S7"/>
    <mergeCell ref="Q8:S8"/>
    <mergeCell ref="C3:M3"/>
    <mergeCell ref="B52:L52"/>
    <mergeCell ref="B27:B28"/>
    <mergeCell ref="B29:B30"/>
    <mergeCell ref="B31:B32"/>
    <mergeCell ref="B33:B34"/>
    <mergeCell ref="B40:B42"/>
    <mergeCell ref="B43:B44"/>
    <mergeCell ref="B73:B75"/>
    <mergeCell ref="B54:B61"/>
    <mergeCell ref="B62:B63"/>
    <mergeCell ref="B64:B66"/>
    <mergeCell ref="B67:B68"/>
    <mergeCell ref="B69:B71"/>
  </mergeCells>
  <phoneticPr fontId="0" type="noConversion"/>
  <printOptions horizontalCentered="1"/>
  <pageMargins left="0" right="0" top="0" bottom="0" header="0" footer="0"/>
  <pageSetup scale="40" fitToWidth="4" fitToHeight="4" orientation="portrait" r:id="rId1"/>
  <rowBreaks count="2" manualBreakCount="2">
    <brk id="35" min="1" max="12" man="1"/>
    <brk id="52" min="1" max="12" man="1"/>
  </rowBreaks>
  <ignoredErrors>
    <ignoredError sqref="M4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5:AL12"/>
  <sheetViews>
    <sheetView topLeftCell="A3" workbookViewId="0">
      <selection activeCell="A6" sqref="A6"/>
    </sheetView>
  </sheetViews>
  <sheetFormatPr defaultColWidth="11.42578125" defaultRowHeight="15" x14ac:dyDescent="0.25"/>
  <sheetData>
    <row r="5" spans="1:38" s="1" customFormat="1" ht="150" customHeight="1" x14ac:dyDescent="0.25">
      <c r="A5" s="1">
        <v>9</v>
      </c>
      <c r="C5" s="2"/>
      <c r="D5" s="2"/>
      <c r="E5" s="3"/>
      <c r="F5" s="2" t="s">
        <v>26</v>
      </c>
      <c r="G5" s="3" t="s">
        <v>27</v>
      </c>
      <c r="H5" s="4">
        <v>1.5</v>
      </c>
      <c r="I5" s="5">
        <f t="shared" ref="I5:I12" si="0">H5*1.08</f>
        <v>1.62</v>
      </c>
      <c r="J5" s="4">
        <f t="shared" ref="J5:J12" si="1">H5+3</f>
        <v>4.5</v>
      </c>
      <c r="K5" s="6">
        <f t="shared" ref="K5:K12" si="2">L5*0.85</f>
        <v>8.5</v>
      </c>
      <c r="L5" s="7">
        <v>10</v>
      </c>
      <c r="M5" s="8">
        <v>360</v>
      </c>
      <c r="N5" s="9"/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f t="shared" ref="U5:U12" si="3">(Z5/12)*12</f>
        <v>1400</v>
      </c>
      <c r="V5" s="8">
        <f t="shared" ref="V5:V12" si="4">U5+T5+S5+R5+Q5+P5+O5</f>
        <v>1400</v>
      </c>
      <c r="W5" s="10">
        <f t="shared" ref="W5:W12" si="5">V5*H5</f>
        <v>2100</v>
      </c>
      <c r="X5" s="4">
        <v>2</v>
      </c>
      <c r="Y5" s="8" t="s">
        <v>1</v>
      </c>
      <c r="Z5" s="4">
        <v>1400</v>
      </c>
      <c r="AA5" s="2"/>
      <c r="AB5" s="2"/>
      <c r="AC5" s="11"/>
      <c r="AD5" s="2"/>
      <c r="AE5" s="2"/>
      <c r="AF5" s="2"/>
      <c r="AG5" s="2"/>
      <c r="AH5" s="2"/>
      <c r="AI5" s="12">
        <f>V5/2</f>
        <v>700</v>
      </c>
      <c r="AJ5" s="2"/>
      <c r="AK5" s="2"/>
      <c r="AL5" s="2"/>
    </row>
    <row r="6" spans="1:38" s="1" customFormat="1" ht="150" customHeight="1" x14ac:dyDescent="0.25">
      <c r="A6" s="1">
        <v>10</v>
      </c>
      <c r="C6" s="2"/>
      <c r="D6" s="2"/>
      <c r="E6" s="3"/>
      <c r="F6" s="2" t="s">
        <v>26</v>
      </c>
      <c r="G6" s="3" t="s">
        <v>27</v>
      </c>
      <c r="H6" s="4">
        <v>1.5</v>
      </c>
      <c r="I6" s="5">
        <f t="shared" si="0"/>
        <v>1.62</v>
      </c>
      <c r="J6" s="4">
        <f t="shared" si="1"/>
        <v>4.5</v>
      </c>
      <c r="K6" s="6">
        <f t="shared" si="2"/>
        <v>8.5</v>
      </c>
      <c r="L6" s="7">
        <v>10</v>
      </c>
      <c r="M6" s="8">
        <v>360</v>
      </c>
      <c r="N6" s="9"/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f t="shared" si="3"/>
        <v>1400</v>
      </c>
      <c r="V6" s="8">
        <f t="shared" si="4"/>
        <v>1400</v>
      </c>
      <c r="W6" s="10">
        <f t="shared" si="5"/>
        <v>2100</v>
      </c>
      <c r="X6" s="4">
        <v>2</v>
      </c>
      <c r="Y6" s="8" t="s">
        <v>1</v>
      </c>
      <c r="Z6" s="4">
        <v>1400</v>
      </c>
      <c r="AA6" s="2"/>
      <c r="AB6" s="2"/>
      <c r="AC6" s="11"/>
      <c r="AD6" s="2"/>
      <c r="AE6" s="2"/>
      <c r="AF6" s="2"/>
      <c r="AG6" s="2"/>
      <c r="AH6" s="2"/>
      <c r="AI6" s="12"/>
      <c r="AJ6" s="2"/>
      <c r="AK6" s="2"/>
      <c r="AL6" s="2"/>
    </row>
    <row r="7" spans="1:38" s="1" customFormat="1" ht="150" customHeight="1" x14ac:dyDescent="0.25">
      <c r="A7" s="1">
        <v>11</v>
      </c>
      <c r="C7" s="2"/>
      <c r="D7" s="2"/>
      <c r="E7" s="3"/>
      <c r="F7" s="2" t="s">
        <v>26</v>
      </c>
      <c r="G7" s="3" t="s">
        <v>27</v>
      </c>
      <c r="H7" s="4">
        <v>1.5</v>
      </c>
      <c r="I7" s="5">
        <f t="shared" si="0"/>
        <v>1.62</v>
      </c>
      <c r="J7" s="4">
        <f t="shared" si="1"/>
        <v>4.5</v>
      </c>
      <c r="K7" s="6">
        <f t="shared" si="2"/>
        <v>8.5</v>
      </c>
      <c r="L7" s="7">
        <v>10</v>
      </c>
      <c r="M7" s="8">
        <v>360</v>
      </c>
      <c r="N7" s="9"/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f t="shared" si="3"/>
        <v>1400</v>
      </c>
      <c r="V7" s="8">
        <f t="shared" si="4"/>
        <v>1400</v>
      </c>
      <c r="W7" s="10">
        <f t="shared" si="5"/>
        <v>2100</v>
      </c>
      <c r="X7" s="4">
        <v>2</v>
      </c>
      <c r="Y7" s="8" t="s">
        <v>1</v>
      </c>
      <c r="Z7" s="4">
        <v>1400</v>
      </c>
      <c r="AA7" s="2"/>
      <c r="AB7" s="2"/>
      <c r="AC7" s="11"/>
      <c r="AD7" s="2"/>
      <c r="AE7" s="2"/>
      <c r="AF7" s="2"/>
      <c r="AG7" s="2"/>
      <c r="AH7" s="2"/>
      <c r="AI7" s="12"/>
      <c r="AJ7" s="2"/>
      <c r="AK7" s="2"/>
      <c r="AL7" s="2"/>
    </row>
    <row r="8" spans="1:38" s="1" customFormat="1" ht="150" customHeight="1" x14ac:dyDescent="0.25">
      <c r="A8" s="1">
        <v>12</v>
      </c>
      <c r="C8" s="2"/>
      <c r="D8" s="2"/>
      <c r="E8" s="3"/>
      <c r="F8" s="2" t="s">
        <v>26</v>
      </c>
      <c r="G8" s="3" t="s">
        <v>27</v>
      </c>
      <c r="H8" s="4">
        <v>1.5</v>
      </c>
      <c r="I8" s="5">
        <f t="shared" si="0"/>
        <v>1.62</v>
      </c>
      <c r="J8" s="4">
        <f t="shared" si="1"/>
        <v>4.5</v>
      </c>
      <c r="K8" s="6">
        <f t="shared" si="2"/>
        <v>8.5</v>
      </c>
      <c r="L8" s="7">
        <v>10</v>
      </c>
      <c r="M8" s="8">
        <v>360</v>
      </c>
      <c r="N8" s="9"/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f t="shared" si="3"/>
        <v>1400</v>
      </c>
      <c r="V8" s="8">
        <f t="shared" si="4"/>
        <v>1400</v>
      </c>
      <c r="W8" s="10">
        <f t="shared" si="5"/>
        <v>2100</v>
      </c>
      <c r="X8" s="4">
        <v>2</v>
      </c>
      <c r="Y8" s="8" t="s">
        <v>1</v>
      </c>
      <c r="Z8" s="4">
        <v>1400</v>
      </c>
      <c r="AA8" s="2"/>
      <c r="AB8" s="2"/>
      <c r="AC8" s="11"/>
      <c r="AD8" s="2"/>
      <c r="AE8" s="2"/>
      <c r="AF8" s="2"/>
      <c r="AG8" s="2"/>
      <c r="AH8" s="2"/>
      <c r="AI8" s="12"/>
      <c r="AJ8" s="2"/>
      <c r="AK8" s="2"/>
      <c r="AL8" s="2"/>
    </row>
    <row r="9" spans="1:38" s="1" customFormat="1" ht="150" customHeight="1" x14ac:dyDescent="0.25">
      <c r="A9" s="1">
        <v>13</v>
      </c>
      <c r="C9" s="2"/>
      <c r="D9" s="2"/>
      <c r="E9" s="3"/>
      <c r="F9" s="2" t="s">
        <v>26</v>
      </c>
      <c r="G9" s="3" t="s">
        <v>28</v>
      </c>
      <c r="H9" s="4">
        <v>1.5</v>
      </c>
      <c r="I9" s="5">
        <f t="shared" si="0"/>
        <v>1.62</v>
      </c>
      <c r="J9" s="4">
        <f t="shared" si="1"/>
        <v>4.5</v>
      </c>
      <c r="K9" s="6">
        <f t="shared" si="2"/>
        <v>8.5</v>
      </c>
      <c r="L9" s="7">
        <v>10</v>
      </c>
      <c r="M9" s="8">
        <v>360</v>
      </c>
      <c r="N9" s="9"/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f t="shared" si="3"/>
        <v>1400</v>
      </c>
      <c r="V9" s="8">
        <f t="shared" si="4"/>
        <v>1400</v>
      </c>
      <c r="W9" s="10">
        <f t="shared" si="5"/>
        <v>2100</v>
      </c>
      <c r="X9" s="4">
        <v>2</v>
      </c>
      <c r="Y9" s="8" t="s">
        <v>1</v>
      </c>
      <c r="Z9" s="4">
        <v>1400</v>
      </c>
      <c r="AA9" s="2"/>
      <c r="AB9" s="2"/>
      <c r="AC9" s="11"/>
      <c r="AD9" s="2"/>
      <c r="AE9" s="2"/>
      <c r="AF9" s="2"/>
      <c r="AG9" s="2"/>
      <c r="AH9" s="2"/>
      <c r="AI9" s="12"/>
      <c r="AJ9" s="2"/>
      <c r="AK9" s="2"/>
      <c r="AL9" s="2"/>
    </row>
    <row r="10" spans="1:38" s="1" customFormat="1" ht="150" customHeight="1" x14ac:dyDescent="0.25">
      <c r="A10" s="1">
        <v>14</v>
      </c>
      <c r="C10" s="2"/>
      <c r="D10" s="2"/>
      <c r="E10" s="3"/>
      <c r="F10" s="2" t="s">
        <v>26</v>
      </c>
      <c r="G10" s="3" t="s">
        <v>28</v>
      </c>
      <c r="H10" s="4">
        <v>1.5</v>
      </c>
      <c r="I10" s="5">
        <f t="shared" si="0"/>
        <v>1.62</v>
      </c>
      <c r="J10" s="4">
        <f t="shared" si="1"/>
        <v>4.5</v>
      </c>
      <c r="K10" s="6">
        <f t="shared" si="2"/>
        <v>8.5</v>
      </c>
      <c r="L10" s="7">
        <v>10</v>
      </c>
      <c r="M10" s="8">
        <v>360</v>
      </c>
      <c r="N10" s="9"/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f t="shared" si="3"/>
        <v>1400</v>
      </c>
      <c r="V10" s="8">
        <f t="shared" si="4"/>
        <v>1400</v>
      </c>
      <c r="W10" s="10">
        <f t="shared" si="5"/>
        <v>2100</v>
      </c>
      <c r="X10" s="4">
        <v>2</v>
      </c>
      <c r="Y10" s="8" t="s">
        <v>1</v>
      </c>
      <c r="Z10" s="4">
        <v>1400</v>
      </c>
      <c r="AA10" s="2"/>
      <c r="AB10" s="2"/>
      <c r="AC10" s="11"/>
      <c r="AD10" s="2"/>
      <c r="AE10" s="2"/>
      <c r="AF10" s="2"/>
      <c r="AG10" s="2"/>
      <c r="AH10" s="2"/>
      <c r="AI10" s="12"/>
      <c r="AJ10" s="2"/>
      <c r="AK10" s="2"/>
      <c r="AL10" s="2"/>
    </row>
    <row r="11" spans="1:38" s="1" customFormat="1" ht="150" customHeight="1" x14ac:dyDescent="0.25">
      <c r="A11" s="1">
        <v>15</v>
      </c>
      <c r="C11" s="2"/>
      <c r="D11" s="2"/>
      <c r="E11" s="3"/>
      <c r="F11" s="2" t="s">
        <v>26</v>
      </c>
      <c r="G11" s="3" t="s">
        <v>28</v>
      </c>
      <c r="H11" s="4">
        <v>1.5</v>
      </c>
      <c r="I11" s="5">
        <f t="shared" si="0"/>
        <v>1.62</v>
      </c>
      <c r="J11" s="4">
        <f t="shared" si="1"/>
        <v>4.5</v>
      </c>
      <c r="K11" s="6">
        <f t="shared" si="2"/>
        <v>8.5</v>
      </c>
      <c r="L11" s="7">
        <v>10</v>
      </c>
      <c r="M11" s="8">
        <v>360</v>
      </c>
      <c r="N11" s="9"/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f t="shared" si="3"/>
        <v>1400</v>
      </c>
      <c r="V11" s="8">
        <f t="shared" si="4"/>
        <v>1400</v>
      </c>
      <c r="W11" s="10">
        <f t="shared" si="5"/>
        <v>2100</v>
      </c>
      <c r="X11" s="4">
        <v>2</v>
      </c>
      <c r="Y11" s="8" t="s">
        <v>1</v>
      </c>
      <c r="Z11" s="4">
        <v>1400</v>
      </c>
      <c r="AA11" s="2"/>
      <c r="AB11" s="2"/>
      <c r="AC11" s="11"/>
      <c r="AD11" s="2"/>
      <c r="AE11" s="2"/>
      <c r="AF11" s="2"/>
      <c r="AG11" s="2"/>
      <c r="AH11" s="2"/>
      <c r="AI11" s="12"/>
      <c r="AJ11" s="2"/>
      <c r="AK11" s="2"/>
      <c r="AL11" s="2"/>
    </row>
    <row r="12" spans="1:38" s="1" customFormat="1" ht="150" customHeight="1" x14ac:dyDescent="0.25">
      <c r="A12" s="1">
        <v>16</v>
      </c>
      <c r="C12" s="2"/>
      <c r="D12" s="2"/>
      <c r="E12" s="3"/>
      <c r="F12" s="2" t="s">
        <v>26</v>
      </c>
      <c r="G12" s="3" t="s">
        <v>28</v>
      </c>
      <c r="H12" s="4">
        <v>1.5</v>
      </c>
      <c r="I12" s="5">
        <f t="shared" si="0"/>
        <v>1.62</v>
      </c>
      <c r="J12" s="4">
        <f t="shared" si="1"/>
        <v>4.5</v>
      </c>
      <c r="K12" s="6">
        <f t="shared" si="2"/>
        <v>8.5</v>
      </c>
      <c r="L12" s="7">
        <v>10</v>
      </c>
      <c r="M12" s="8">
        <v>360</v>
      </c>
      <c r="N12" s="9"/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f t="shared" si="3"/>
        <v>1400</v>
      </c>
      <c r="V12" s="8">
        <f t="shared" si="4"/>
        <v>1400</v>
      </c>
      <c r="W12" s="10">
        <f t="shared" si="5"/>
        <v>2100</v>
      </c>
      <c r="X12" s="4">
        <v>2</v>
      </c>
      <c r="Y12" s="8" t="s">
        <v>1</v>
      </c>
      <c r="Z12" s="4">
        <v>1400</v>
      </c>
      <c r="AA12" s="2"/>
      <c r="AB12" s="2"/>
      <c r="AC12" s="11"/>
      <c r="AD12" s="2"/>
      <c r="AE12" s="2"/>
      <c r="AF12" s="2"/>
      <c r="AG12" s="2"/>
      <c r="AH12" s="2"/>
      <c r="AI12" s="12"/>
      <c r="AJ12" s="2"/>
      <c r="AK12" s="2"/>
      <c r="AL12" s="2"/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TRIUS</vt:lpstr>
      <vt:lpstr>CALCETINES XOUL</vt:lpstr>
      <vt:lpstr>TRIUS!Print_Area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2018-08-28T19:08:16Z</cp:lastPrinted>
  <dcterms:created xsi:type="dcterms:W3CDTF">2017-02-24T16:40:27Z</dcterms:created>
  <dcterms:modified xsi:type="dcterms:W3CDTF">2018-11-04T11:35:32Z</dcterms:modified>
</cp:coreProperties>
</file>